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sleno\OneDrive\ARCM\Draws\2019-20\"/>
    </mc:Choice>
  </mc:AlternateContent>
  <xr:revisionPtr revIDLastSave="61" documentId="8_{71ADE03D-339C-4437-83E2-EE5CF0146D07}" xr6:coauthVersionLast="45" xr6:coauthVersionMax="45" xr10:uidLastSave="{C377BEB2-0EC4-4D9B-B016-DC2BF07E1E25}"/>
  <bookViews>
    <workbookView xWindow="-108" yWindow="-108" windowWidth="23256" windowHeight="12576" xr2:uid="{00000000-000D-0000-FFFF-FFFF00000000}"/>
  </bookViews>
  <sheets>
    <sheet name="A" sheetId="5" r:id="rId1"/>
    <sheet name="B" sheetId="3" r:id="rId2"/>
    <sheet name="C" sheetId="6" r:id="rId3"/>
    <sheet name="Ice Alloc" sheetId="7" r:id="rId4"/>
    <sheet name="Feuil3" sheetId="4" r:id="rId5"/>
  </sheets>
  <externalReferences>
    <externalReference r:id="rId6"/>
  </externalReferences>
  <definedNames>
    <definedName name="équipe1">'[1]Nom du tournoi &amp; Équipes'!$C$5</definedName>
    <definedName name="équipe2">'[1]Nom du tournoi &amp; Équipes'!$C$6</definedName>
    <definedName name="_xlnm.Print_Area" localSheetId="0">A!$A$1:$M$55</definedName>
    <definedName name="_xlnm.Print_Area" localSheetId="1">B!$A$1:$K$32</definedName>
    <definedName name="_xlnm.Print_Area" localSheetId="2">'C'!$A$1:$J$25</definedName>
    <definedName name="_xlnm.Print_Area" localSheetId="3">'Ice Alloc'!$A$1:$J$13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6" l="1"/>
  <c r="E19" i="6"/>
  <c r="B17" i="6"/>
  <c r="E7" i="6"/>
  <c r="B4" i="6"/>
  <c r="E11" i="6" l="1"/>
  <c r="B30" i="3"/>
  <c r="B20" i="3"/>
  <c r="E37" i="7"/>
  <c r="I17" i="6"/>
  <c r="B82" i="7" s="1"/>
  <c r="I4" i="6"/>
  <c r="B81" i="7" s="1"/>
  <c r="C17" i="6"/>
  <c r="C4" i="6"/>
  <c r="I16" i="3"/>
  <c r="F3" i="3"/>
  <c r="F13" i="3"/>
  <c r="C26" i="3"/>
  <c r="C16" i="3"/>
  <c r="B67" i="7" s="1"/>
  <c r="J18" i="6"/>
  <c r="J5" i="6"/>
  <c r="H21" i="6"/>
  <c r="H17" i="6"/>
  <c r="F19" i="6"/>
  <c r="B80" i="7" s="1"/>
  <c r="E21" i="6"/>
  <c r="A80" i="7" s="1"/>
  <c r="B75" i="7"/>
  <c r="H8" i="6"/>
  <c r="H4" i="6"/>
  <c r="F7" i="6"/>
  <c r="B79" i="7" s="1"/>
  <c r="B74" i="7"/>
  <c r="E39" i="7" s="1"/>
  <c r="B71" i="7"/>
  <c r="B68" i="7"/>
  <c r="F23" i="3"/>
  <c r="B73" i="7"/>
  <c r="B78" i="7"/>
  <c r="B72" i="7"/>
  <c r="G39" i="7" s="1"/>
  <c r="I6" i="3"/>
  <c r="B77" i="7"/>
  <c r="H40" i="7" s="1"/>
  <c r="J19" i="3"/>
  <c r="H23" i="3"/>
  <c r="E23" i="3"/>
  <c r="E13" i="3"/>
  <c r="B26" i="3"/>
  <c r="B16" i="3"/>
  <c r="J7" i="3"/>
  <c r="H10" i="3"/>
  <c r="E3" i="3"/>
  <c r="C6" i="3"/>
  <c r="B64" i="7" s="1"/>
  <c r="B10" i="3"/>
  <c r="I37" i="5"/>
  <c r="I6" i="5"/>
  <c r="B69" i="7"/>
  <c r="M25" i="5"/>
  <c r="L14" i="5"/>
  <c r="B76" i="7"/>
  <c r="B70" i="7"/>
  <c r="F33" i="5"/>
  <c r="F49" i="5"/>
  <c r="B66" i="7"/>
  <c r="F17" i="5"/>
  <c r="B63" i="7" s="1"/>
  <c r="F3" i="5"/>
  <c r="B62" i="7"/>
  <c r="G37" i="7" s="1"/>
  <c r="C46" i="5"/>
  <c r="C38" i="5"/>
  <c r="C6" i="5"/>
  <c r="K33" i="5"/>
  <c r="K14" i="5"/>
  <c r="H46" i="5"/>
  <c r="H37" i="5"/>
  <c r="H15" i="5"/>
  <c r="H6" i="5"/>
  <c r="E49" i="5"/>
  <c r="E38" i="5"/>
  <c r="E33" i="5"/>
  <c r="B42" i="5"/>
  <c r="B38" i="5"/>
  <c r="E22" i="5"/>
  <c r="E17" i="5"/>
  <c r="G1" i="7"/>
  <c r="C82" i="7"/>
  <c r="C81" i="7"/>
  <c r="C80" i="7"/>
  <c r="C79" i="7"/>
  <c r="C78" i="7"/>
  <c r="C77" i="7"/>
  <c r="C76" i="7"/>
  <c r="C75" i="7"/>
  <c r="C74" i="7"/>
  <c r="C71" i="7"/>
  <c r="C73" i="7"/>
  <c r="C72" i="7"/>
  <c r="F39" i="7" s="1"/>
  <c r="C70" i="7"/>
  <c r="C69" i="7"/>
  <c r="C68" i="7"/>
  <c r="C67" i="7"/>
  <c r="C66" i="7"/>
  <c r="C65" i="7"/>
  <c r="B65" i="7"/>
  <c r="C64" i="7"/>
  <c r="C63" i="7"/>
  <c r="C62" i="7"/>
  <c r="C61" i="7"/>
  <c r="C60" i="7"/>
  <c r="B60" i="7"/>
  <c r="C59" i="7"/>
  <c r="I34" i="7"/>
  <c r="J34" i="7"/>
  <c r="A13" i="7"/>
  <c r="B21" i="6"/>
  <c r="H16" i="3"/>
  <c r="H6" i="3"/>
  <c r="E27" i="3"/>
  <c r="E17" i="3"/>
  <c r="E7" i="3"/>
  <c r="B61" i="7"/>
  <c r="E53" i="5"/>
  <c r="B50" i="5"/>
  <c r="B46" i="5"/>
  <c r="B10" i="5"/>
  <c r="B6" i="5"/>
  <c r="A12" i="7"/>
  <c r="A5" i="7"/>
  <c r="A37" i="7" s="1"/>
  <c r="A49" i="7" s="1"/>
  <c r="A7" i="7"/>
  <c r="A39" i="7" s="1"/>
  <c r="A51" i="7" s="1"/>
  <c r="A10" i="7"/>
  <c r="C34" i="7"/>
  <c r="D34" i="7"/>
  <c r="E34" i="7"/>
  <c r="F34" i="7"/>
  <c r="G34" i="7"/>
  <c r="H34" i="7"/>
  <c r="B34" i="7"/>
  <c r="G12" i="4"/>
  <c r="G10" i="4"/>
  <c r="G7" i="4"/>
  <c r="K25" i="5" s="1"/>
  <c r="A76" i="7" s="1"/>
  <c r="G5" i="4"/>
  <c r="E36" i="5" s="1"/>
  <c r="A65" i="7" s="1"/>
  <c r="B8" i="6"/>
  <c r="B59" i="7"/>
  <c r="B36" i="7" s="1"/>
  <c r="G8" i="4"/>
  <c r="H8" i="3" s="1"/>
  <c r="A77" i="7" s="1"/>
  <c r="G6" i="4"/>
  <c r="B18" i="3"/>
  <c r="A67" i="7" s="1"/>
  <c r="E3" i="5"/>
  <c r="E7" i="5"/>
  <c r="G11" i="4"/>
  <c r="G9" i="4"/>
  <c r="H6" i="6" s="1"/>
  <c r="A81" i="7" s="1"/>
  <c r="G4" i="4"/>
  <c r="B48" i="5" s="1"/>
  <c r="A61" i="7" s="1"/>
  <c r="B6" i="3"/>
  <c r="G13" i="4"/>
  <c r="G14" i="4"/>
  <c r="A6" i="7"/>
  <c r="A38" i="7" s="1"/>
  <c r="A50" i="7" s="1"/>
  <c r="A8" i="7"/>
  <c r="A40" i="7" s="1"/>
  <c r="A52" i="7" s="1"/>
  <c r="A9" i="7"/>
  <c r="A41" i="7" s="1"/>
  <c r="A53" i="7" s="1"/>
  <c r="A11" i="7"/>
  <c r="A4" i="7"/>
  <c r="A36" i="7" s="1"/>
  <c r="A48" i="7" s="1"/>
  <c r="B1" i="7"/>
  <c r="C36" i="7"/>
  <c r="D36" i="7"/>
  <c r="D48" i="7" s="1"/>
  <c r="I36" i="7"/>
  <c r="I48" i="7" s="1"/>
  <c r="F36" i="7"/>
  <c r="F4" i="7" s="1"/>
  <c r="J36" i="7"/>
  <c r="G36" i="7"/>
  <c r="E49" i="7"/>
  <c r="H10" i="7"/>
  <c r="E13" i="7"/>
  <c r="H13" i="7"/>
  <c r="C13" i="7"/>
  <c r="B13" i="7"/>
  <c r="I13" i="7"/>
  <c r="J13" i="7"/>
  <c r="F13" i="7"/>
  <c r="D13" i="7"/>
  <c r="G13" i="7"/>
  <c r="I10" i="7"/>
  <c r="F10" i="7"/>
  <c r="E5" i="7"/>
  <c r="C4" i="7"/>
  <c r="C48" i="7"/>
  <c r="J48" i="7"/>
  <c r="J4" i="7"/>
  <c r="G48" i="7"/>
  <c r="G4" i="7"/>
  <c r="F48" i="7"/>
  <c r="I4" i="7"/>
  <c r="B12" i="7"/>
  <c r="E11" i="7"/>
  <c r="C12" i="7"/>
  <c r="C11" i="7"/>
  <c r="J12" i="7"/>
  <c r="I11" i="7"/>
  <c r="J10" i="7"/>
  <c r="D10" i="7"/>
  <c r="H12" i="7"/>
  <c r="I12" i="7"/>
  <c r="H11" i="7"/>
  <c r="B10" i="7"/>
  <c r="G12" i="7"/>
  <c r="E12" i="7"/>
  <c r="B11" i="7"/>
  <c r="E10" i="7"/>
  <c r="G10" i="7"/>
  <c r="J11" i="7"/>
  <c r="D12" i="7"/>
  <c r="F11" i="7"/>
  <c r="G11" i="7"/>
  <c r="C10" i="7"/>
  <c r="F12" i="7"/>
  <c r="D11" i="7"/>
  <c r="K54" i="7"/>
  <c r="K55" i="7"/>
  <c r="K56" i="7"/>
  <c r="H19" i="6"/>
  <c r="A82" i="7"/>
  <c r="B19" i="6"/>
  <c r="A75" i="7"/>
  <c r="E15" i="3"/>
  <c r="A72" i="7" s="1"/>
  <c r="B6" i="6"/>
  <c r="A74" i="7"/>
  <c r="E25" i="3"/>
  <c r="A73" i="7"/>
  <c r="E5" i="3"/>
  <c r="A71" i="7"/>
  <c r="H11" i="5"/>
  <c r="A69" i="7" s="1"/>
  <c r="B28" i="3"/>
  <c r="A68" i="7"/>
  <c r="H42" i="5"/>
  <c r="A70" i="7"/>
  <c r="H8" i="7" l="1"/>
  <c r="H52" i="7"/>
  <c r="F37" i="7"/>
  <c r="B37" i="7"/>
  <c r="G7" i="7"/>
  <c r="G51" i="7"/>
  <c r="F7" i="7"/>
  <c r="F51" i="7"/>
  <c r="H41" i="7"/>
  <c r="I41" i="7"/>
  <c r="J41" i="7"/>
  <c r="C41" i="7"/>
  <c r="B41" i="7"/>
  <c r="D41" i="7"/>
  <c r="E41" i="7"/>
  <c r="F41" i="7"/>
  <c r="G41" i="7"/>
  <c r="E51" i="7"/>
  <c r="E7" i="7"/>
  <c r="B4" i="7"/>
  <c r="B48" i="7"/>
  <c r="F38" i="7"/>
  <c r="G38" i="7"/>
  <c r="H38" i="7"/>
  <c r="I38" i="7"/>
  <c r="J38" i="7"/>
  <c r="C38" i="7"/>
  <c r="D38" i="7"/>
  <c r="B38" i="7"/>
  <c r="E38" i="7"/>
  <c r="G49" i="7"/>
  <c r="G5" i="7"/>
  <c r="E20" i="5"/>
  <c r="A63" i="7" s="1"/>
  <c r="D4" i="7"/>
  <c r="G40" i="7"/>
  <c r="E9" i="6"/>
  <c r="A79" i="7" s="1"/>
  <c r="D39" i="7"/>
  <c r="D37" i="7"/>
  <c r="F40" i="7"/>
  <c r="B40" i="5"/>
  <c r="A60" i="7" s="1"/>
  <c r="E51" i="5"/>
  <c r="A66" i="7" s="1"/>
  <c r="E36" i="7"/>
  <c r="B8" i="5"/>
  <c r="A59" i="7" s="1"/>
  <c r="B8" i="3"/>
  <c r="A64" i="7" s="1"/>
  <c r="H19" i="3"/>
  <c r="A78" i="7" s="1"/>
  <c r="B39" i="7"/>
  <c r="C39" i="7"/>
  <c r="C37" i="7"/>
  <c r="E40" i="7"/>
  <c r="J39" i="7"/>
  <c r="J37" i="7"/>
  <c r="B40" i="7"/>
  <c r="D40" i="7"/>
  <c r="E5" i="5"/>
  <c r="A62" i="7" s="1"/>
  <c r="H36" i="7"/>
  <c r="I39" i="7"/>
  <c r="I37" i="7"/>
  <c r="C40" i="7"/>
  <c r="H39" i="7"/>
  <c r="H37" i="7"/>
  <c r="J40" i="7"/>
  <c r="I40" i="7"/>
  <c r="B50" i="7" l="1"/>
  <c r="B6" i="7"/>
  <c r="J5" i="7"/>
  <c r="J49" i="7"/>
  <c r="J57" i="7" s="1"/>
  <c r="E48" i="7"/>
  <c r="E4" i="7"/>
  <c r="C6" i="7"/>
  <c r="C50" i="7"/>
  <c r="C53" i="7"/>
  <c r="C9" i="7"/>
  <c r="B5" i="7"/>
  <c r="B49" i="7"/>
  <c r="B8" i="7"/>
  <c r="B52" i="7"/>
  <c r="K48" i="7"/>
  <c r="H51" i="7"/>
  <c r="H7" i="7"/>
  <c r="J51" i="7"/>
  <c r="J7" i="7"/>
  <c r="E8" i="7"/>
  <c r="E52" i="7"/>
  <c r="J6" i="7"/>
  <c r="J50" i="7"/>
  <c r="J53" i="7"/>
  <c r="J9" i="7"/>
  <c r="I7" i="7"/>
  <c r="I51" i="7"/>
  <c r="C5" i="7"/>
  <c r="C49" i="7"/>
  <c r="C57" i="7" s="1"/>
  <c r="I6" i="7"/>
  <c r="I50" i="7"/>
  <c r="I9" i="7"/>
  <c r="I53" i="7"/>
  <c r="D9" i="7"/>
  <c r="D53" i="7"/>
  <c r="G52" i="7"/>
  <c r="G8" i="7"/>
  <c r="F5" i="7"/>
  <c r="F49" i="7"/>
  <c r="H4" i="7"/>
  <c r="H48" i="7"/>
  <c r="C51" i="7"/>
  <c r="C7" i="7"/>
  <c r="F8" i="7"/>
  <c r="F52" i="7"/>
  <c r="H6" i="7"/>
  <c r="H50" i="7"/>
  <c r="G53" i="7"/>
  <c r="G9" i="7"/>
  <c r="H53" i="7"/>
  <c r="H9" i="7"/>
  <c r="B53" i="7"/>
  <c r="B9" i="7"/>
  <c r="B7" i="7"/>
  <c r="B51" i="7"/>
  <c r="D49" i="7"/>
  <c r="D5" i="7"/>
  <c r="G6" i="7"/>
  <c r="G50" i="7"/>
  <c r="G57" i="7" s="1"/>
  <c r="F9" i="7"/>
  <c r="F53" i="7"/>
  <c r="H49" i="7"/>
  <c r="H5" i="7"/>
  <c r="D50" i="7"/>
  <c r="D6" i="7"/>
  <c r="C8" i="7"/>
  <c r="C52" i="7"/>
  <c r="I49" i="7"/>
  <c r="I57" i="7" s="1"/>
  <c r="I5" i="7"/>
  <c r="I8" i="7"/>
  <c r="I52" i="7"/>
  <c r="J8" i="7"/>
  <c r="J52" i="7"/>
  <c r="D52" i="7"/>
  <c r="D8" i="7"/>
  <c r="D51" i="7"/>
  <c r="D7" i="7"/>
  <c r="E6" i="7"/>
  <c r="E50" i="7"/>
  <c r="F6" i="7"/>
  <c r="F50" i="7"/>
  <c r="E53" i="7"/>
  <c r="E9" i="7"/>
  <c r="K53" i="7" l="1"/>
  <c r="E57" i="7"/>
  <c r="K49" i="7"/>
  <c r="H57" i="7"/>
  <c r="D57" i="7"/>
  <c r="K50" i="7"/>
  <c r="K52" i="7"/>
  <c r="K51" i="7"/>
  <c r="K57" i="7" s="1"/>
  <c r="F57" i="7"/>
  <c r="B57" i="7"/>
</calcChain>
</file>

<file path=xl/sharedStrings.xml><?xml version="1.0" encoding="utf-8"?>
<sst xmlns="http://schemas.openxmlformats.org/spreadsheetml/2006/main" count="110" uniqueCount="64">
  <si>
    <t>B1</t>
  </si>
  <si>
    <t>B2</t>
  </si>
  <si>
    <t>B3</t>
  </si>
  <si>
    <t>B4</t>
  </si>
  <si>
    <t>B5</t>
  </si>
  <si>
    <t>B6</t>
  </si>
  <si>
    <t>B7</t>
  </si>
  <si>
    <t>B8</t>
  </si>
  <si>
    <t>Qualifié Montréal 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</si>
  <si>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</si>
  <si>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</si>
  <si>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</si>
  <si>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</si>
  <si>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</si>
  <si>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</si>
  <si>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</si>
  <si>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</si>
  <si>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</si>
  <si>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Qualifié Montréal 2</t>
  </si>
  <si>
    <t>Qualifié Montréal 3</t>
  </si>
  <si>
    <t>C1</t>
  </si>
  <si>
    <t>C2</t>
  </si>
  <si>
    <t>C3</t>
  </si>
  <si>
    <t>C4</t>
  </si>
  <si>
    <t>C5</t>
  </si>
  <si>
    <t>C6</t>
  </si>
  <si>
    <t>CLASSE " C "</t>
  </si>
  <si>
    <t>CLASSE " B "</t>
  </si>
  <si>
    <t>CLASSE " A "</t>
  </si>
  <si>
    <t>Glenmore</t>
  </si>
  <si>
    <t>Boucherville</t>
  </si>
  <si>
    <t>Gagnant A11</t>
  </si>
  <si>
    <t>Perdant A11</t>
  </si>
  <si>
    <t>Gagnant B9</t>
  </si>
  <si>
    <t>Gagnant B10</t>
  </si>
  <si>
    <t>Gagnant B11</t>
  </si>
  <si>
    <t>Perdant B9</t>
  </si>
  <si>
    <t>Perdant B10</t>
  </si>
  <si>
    <t>Perdant B11</t>
  </si>
  <si>
    <t>Gagnant C7</t>
  </si>
  <si>
    <t>Gagnant C8</t>
  </si>
  <si>
    <t>Gagnant C9</t>
  </si>
  <si>
    <t>Gagnant C10</t>
  </si>
  <si>
    <t>Gagnant C11</t>
  </si>
  <si>
    <t>A10</t>
  </si>
  <si>
    <t>Qualifié Montréal 4</t>
  </si>
  <si>
    <t>Vendredi 31 janvier - 12:00 hres</t>
  </si>
  <si>
    <t>Qualifié Montréal 5</t>
  </si>
  <si>
    <t>Samedi 25 janvier - 10:00 hres</t>
  </si>
  <si>
    <t>Samedi 25 janvier - 13:30 hres</t>
  </si>
  <si>
    <t>Dimanche 26 janvier - 10:00 hres</t>
  </si>
  <si>
    <t>Dimanche 26 janvier - 13:30 hres</t>
  </si>
  <si>
    <t>Vendredi 31 janvier - 15:30 hres</t>
  </si>
  <si>
    <t>John Stewart</t>
  </si>
  <si>
    <t>Luc Boissonneault</t>
  </si>
  <si>
    <t>Michel Beauchamp</t>
  </si>
  <si>
    <t>Martin Starr</t>
  </si>
  <si>
    <t>Pierre Drapeau</t>
  </si>
  <si>
    <t>Jacques Ricard</t>
  </si>
  <si>
    <t>Luc Manseau</t>
  </si>
  <si>
    <t>Marcellin Messier</t>
  </si>
  <si>
    <t>Maurice Cayouette</t>
  </si>
  <si>
    <t>Claude Jacques</t>
  </si>
  <si>
    <t>Réjean Aubin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</si>
</sst>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mm/dd\ hh:mm"/>
  </numFmts>
  <fonts count="14">
    <font>
      <sz val="10"/>
      <name val="Arial"/>
    </font>
    <font>
      <sz val="8"/>
      <name val="Arial"/>
      <family val="2"/>
    </font>
    <font>
      <b/>
      <sz val="12"/>
      <color indexed="9"/>
      <name val="Antique Olv (W1)"/>
    </font>
    <font>
      <sz val="14"/>
      <name val="Antique Olv (W1)"/>
    </font>
    <font>
      <b/>
      <sz val="11"/>
      <name val="Antique Olv (W1)"/>
    </font>
    <font>
      <sz val="36"/>
      <color indexed="10"/>
      <name val="Antique Olv (W1)"/>
      <family val="2"/>
    </font>
    <font>
      <sz val="10"/>
      <name val="Arial"/>
      <family val="2"/>
    </font>
    <font>
      <b/>
      <sz val="12"/>
      <name val="Antique Olv (W1)"/>
    </font>
    <font>
      <b/>
      <sz val="14"/>
      <name val="Antique Olv (W1)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FFFF"/>
      <name val="Antique Olv (W1)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000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0" fillId="0" borderId="0" xfId="1"/>
    <xf numFmtId="0" fontId="10" fillId="0" borderId="0" xfId="1" applyAlignment="1">
      <alignment wrapText="1"/>
    </xf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6" xfId="0" applyNumberForma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textRotation="255" wrapText="1"/>
    </xf>
    <xf numFmtId="0" fontId="0" fillId="0" borderId="0" xfId="0" applyBorder="1"/>
    <xf numFmtId="164" fontId="0" fillId="0" borderId="0" xfId="0" applyNumberFormat="1"/>
    <xf numFmtId="0" fontId="0" fillId="0" borderId="4" xfId="0" applyBorder="1"/>
    <xf numFmtId="0" fontId="11" fillId="0" borderId="0" xfId="1" applyFont="1"/>
    <xf numFmtId="0" fontId="0" fillId="0" borderId="0" xfId="0" applyBorder="1" applyAlignment="1"/>
    <xf numFmtId="0" fontId="10" fillId="0" borderId="0" xfId="1" applyBorder="1" applyAlignment="1"/>
    <xf numFmtId="15" fontId="13" fillId="3" borderId="2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textRotation="255" wrapText="1"/>
    </xf>
    <xf numFmtId="0" fontId="2" fillId="5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textRotation="255" wrapText="1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textRotation="255" wrapText="1"/>
    </xf>
    <xf numFmtId="0" fontId="2" fillId="4" borderId="22" xfId="0" applyFont="1" applyFill="1" applyBorder="1" applyAlignment="1">
      <alignment horizontal="center" vertical="center" textRotation="255" wrapText="1"/>
    </xf>
    <xf numFmtId="0" fontId="2" fillId="4" borderId="23" xfId="0" applyFont="1" applyFill="1" applyBorder="1" applyAlignment="1">
      <alignment horizontal="center" vertical="center" textRotation="255" wrapText="1"/>
    </xf>
    <xf numFmtId="0" fontId="2" fillId="5" borderId="21" xfId="0" applyFont="1" applyFill="1" applyBorder="1" applyAlignment="1">
      <alignment horizontal="center" vertical="center" textRotation="255" wrapText="1"/>
    </xf>
    <xf numFmtId="0" fontId="2" fillId="5" borderId="22" xfId="0" applyFont="1" applyFill="1" applyBorder="1" applyAlignment="1">
      <alignment horizontal="center" vertical="center" textRotation="255" wrapText="1"/>
    </xf>
    <xf numFmtId="0" fontId="2" fillId="5" borderId="23" xfId="0" applyFont="1" applyFill="1" applyBorder="1" applyAlignment="1">
      <alignment horizontal="center" vertical="center" textRotation="255" wrapText="1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textRotation="255" wrapText="1"/>
    </xf>
    <xf numFmtId="0" fontId="4" fillId="7" borderId="21" xfId="0" applyFont="1" applyFill="1" applyBorder="1" applyAlignment="1">
      <alignment horizontal="center" wrapText="1"/>
    </xf>
    <xf numFmtId="0" fontId="4" fillId="7" borderId="23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vertical="center" textRotation="255" wrapText="1"/>
    </xf>
    <xf numFmtId="0" fontId="12" fillId="6" borderId="7" xfId="0" applyFont="1" applyFill="1" applyBorder="1" applyAlignment="1">
      <alignment horizontal="center" vertical="center" textRotation="255" wrapText="1"/>
    </xf>
    <xf numFmtId="0" fontId="4" fillId="7" borderId="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5" fontId="13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regsleno\Library\Containers\com.apple.mail\Data\Library\Mail%20Downloads\168B2EB5-582D-4C6D-A5B2-FF9FAE06967A\Draw%2026%20mod&#232;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Étiquettes"/>
      <sheetName val="Nom du tournoi &amp; Équipes"/>
      <sheetName val="Horaire"/>
      <sheetName val="Draw"/>
      <sheetName val="Validation"/>
    </sheetNames>
    <sheetDataSet>
      <sheetData sheetId="0"/>
      <sheetData sheetId="1"/>
      <sheetData sheetId="2">
        <row r="5">
          <cell r="C5" t="str">
            <v>Eric Lavoie</v>
          </cell>
        </row>
        <row r="6">
          <cell r="C6" t="str">
            <v>Jean-Pierre Larouche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zoomScale="82" zoomScaleNormal="82" workbookViewId="0">
      <selection sqref="A1:M1"/>
    </sheetView>
  </sheetViews>
  <sheetFormatPr defaultColWidth="11.5546875" defaultRowHeight="14.1" customHeight="1"/>
  <cols>
    <col min="1" max="1" width="4.77734375" customWidth="1"/>
    <col min="2" max="2" width="30.77734375" customWidth="1"/>
    <col min="3" max="4" width="4.77734375" customWidth="1"/>
    <col min="5" max="5" width="30.77734375" customWidth="1"/>
    <col min="6" max="7" width="4.77734375" customWidth="1"/>
    <col min="8" max="8" width="30.77734375" customWidth="1"/>
    <col min="9" max="10" width="4.77734375" customWidth="1"/>
    <col min="11" max="11" width="30.77734375" customWidth="1"/>
    <col min="12" max="12" width="4.77734375" customWidth="1"/>
    <col min="13" max="13" width="30.77734375" customWidth="1"/>
    <col min="14" max="14" width="4.77734375" customWidth="1"/>
    <col min="15" max="15" width="30.77734375" customWidth="1"/>
  </cols>
  <sheetData>
    <row r="1" spans="1:13" ht="44.4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4.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4.1" customHeight="1">
      <c r="A3" s="5"/>
      <c r="B3" s="6"/>
      <c r="C3" s="6"/>
      <c r="D3" s="31" t="s">
        <v>12</v>
      </c>
      <c r="E3" s="36" t="str">
        <f>Feuil3!A4</f>
        <v>John Stewart</v>
      </c>
      <c r="F3" s="26">
        <f>Feuil3!K5</f>
        <v>384</v>
      </c>
      <c r="G3" s="6"/>
      <c r="H3" s="6"/>
      <c r="I3" s="6"/>
      <c r="J3" s="6"/>
      <c r="K3" s="6"/>
      <c r="L3" s="6"/>
      <c r="M3" s="7"/>
    </row>
    <row r="4" spans="1:13" ht="14.1" customHeight="1">
      <c r="A4" s="5"/>
      <c r="B4" s="6"/>
      <c r="C4" s="6"/>
      <c r="D4" s="31"/>
      <c r="E4" s="36"/>
      <c r="F4" s="26"/>
      <c r="G4" s="6"/>
      <c r="H4" s="6"/>
      <c r="I4" s="6"/>
      <c r="J4" s="6"/>
      <c r="K4" s="6"/>
      <c r="L4" s="6"/>
      <c r="M4" s="7"/>
    </row>
    <row r="5" spans="1:13" ht="15" customHeight="1">
      <c r="A5" s="5"/>
      <c r="B5" s="6"/>
      <c r="C5" s="6"/>
      <c r="D5" s="31"/>
      <c r="E5" s="28" t="str">
        <f>Feuil3!G5</f>
        <v>Boucherville Samedi 25 janvier - 13:30 hres</v>
      </c>
      <c r="F5" s="26"/>
      <c r="G5" s="6"/>
      <c r="H5" s="6"/>
      <c r="I5" s="6"/>
      <c r="J5" s="6"/>
      <c r="K5" s="6"/>
      <c r="L5" s="6"/>
      <c r="M5" s="7"/>
    </row>
    <row r="6" spans="1:13" ht="15" customHeight="1">
      <c r="A6" s="35" t="s">
        <v>9</v>
      </c>
      <c r="B6" s="36" t="str">
        <f>Feuil3!A12</f>
        <v>Marcellin Messier</v>
      </c>
      <c r="C6" s="26">
        <f>Feuil3!I4</f>
        <v>382</v>
      </c>
      <c r="D6" s="31"/>
      <c r="E6" s="28"/>
      <c r="F6" s="27"/>
      <c r="G6" s="31" t="s">
        <v>16</v>
      </c>
      <c r="H6" s="29" t="str">
        <f>Feuil3!B7</f>
        <v>John Stewart</v>
      </c>
      <c r="I6" s="26">
        <f>Feuil3!I6</f>
        <v>382</v>
      </c>
      <c r="J6" s="6"/>
      <c r="K6" s="6"/>
      <c r="L6" s="6"/>
      <c r="M6" s="7"/>
    </row>
    <row r="7" spans="1:13" ht="15" customHeight="1">
      <c r="A7" s="35"/>
      <c r="B7" s="36"/>
      <c r="C7" s="26"/>
      <c r="D7" s="31"/>
      <c r="E7" s="36" t="str">
        <f>Feuil3!B4</f>
        <v>Marcellin Messier</v>
      </c>
      <c r="F7" s="27"/>
      <c r="G7" s="31"/>
      <c r="H7" s="29"/>
      <c r="I7" s="26"/>
      <c r="J7" s="6"/>
      <c r="K7" s="6"/>
      <c r="L7" s="6"/>
      <c r="M7" s="7"/>
    </row>
    <row r="8" spans="1:13" ht="15" customHeight="1">
      <c r="A8" s="35"/>
      <c r="B8" s="28" t="str">
        <f>Feuil3!G4</f>
        <v>Boucherville Samedi 25 janvier - 10:00 hres</v>
      </c>
      <c r="C8" s="26"/>
      <c r="D8" s="31"/>
      <c r="E8" s="36"/>
      <c r="F8" s="27"/>
      <c r="G8" s="31"/>
      <c r="H8" s="29"/>
      <c r="I8" s="26"/>
      <c r="J8" s="6"/>
      <c r="K8" s="6"/>
      <c r="L8" s="6"/>
      <c r="M8" s="7"/>
    </row>
    <row r="9" spans="1:13" ht="15" customHeight="1">
      <c r="A9" s="35"/>
      <c r="B9" s="28"/>
      <c r="C9" s="26"/>
      <c r="D9" s="6"/>
      <c r="E9" s="6"/>
      <c r="F9" s="6"/>
      <c r="G9" s="31"/>
      <c r="H9" s="29"/>
      <c r="I9" s="26"/>
      <c r="J9" s="6"/>
      <c r="K9" s="6"/>
      <c r="L9" s="6"/>
      <c r="M9" s="7"/>
    </row>
    <row r="10" spans="1:13" ht="15" customHeight="1">
      <c r="A10" s="35"/>
      <c r="B10" s="36" t="str">
        <f>Feuil3!A11</f>
        <v>Luc Manseau</v>
      </c>
      <c r="C10" s="26"/>
      <c r="D10" s="6"/>
      <c r="E10" s="6"/>
      <c r="F10" s="6"/>
      <c r="G10" s="31"/>
      <c r="H10" s="29"/>
      <c r="I10" s="26"/>
      <c r="J10" s="6"/>
      <c r="K10" s="6"/>
      <c r="L10" s="6"/>
      <c r="M10" s="7"/>
    </row>
    <row r="11" spans="1:13" ht="15" customHeight="1">
      <c r="A11" s="35"/>
      <c r="B11" s="36"/>
      <c r="C11" s="26"/>
      <c r="D11" s="6"/>
      <c r="E11" s="6"/>
      <c r="F11" s="6"/>
      <c r="G11" s="31"/>
      <c r="H11" s="28" t="str">
        <f>Feuil3!G6</f>
        <v>Boucherville Dimanche 26 janvier - 10:00 hres</v>
      </c>
      <c r="I11" s="26"/>
      <c r="J11" s="16"/>
      <c r="K11" s="6"/>
      <c r="L11" s="6"/>
      <c r="M11" s="7"/>
    </row>
    <row r="12" spans="1:13" ht="15" customHeight="1">
      <c r="A12" s="5"/>
      <c r="B12" s="6"/>
      <c r="C12" s="6"/>
      <c r="D12" s="6"/>
      <c r="E12" s="6"/>
      <c r="F12" s="6"/>
      <c r="G12" s="31"/>
      <c r="H12" s="28"/>
      <c r="I12" s="26"/>
      <c r="J12" s="16"/>
      <c r="K12" s="6"/>
      <c r="L12" s="6"/>
      <c r="M12" s="7"/>
    </row>
    <row r="13" spans="1:13" ht="15" customHeight="1">
      <c r="A13" s="5"/>
      <c r="B13" s="6"/>
      <c r="C13" s="6"/>
      <c r="D13" s="6"/>
      <c r="E13" s="6"/>
      <c r="F13" s="6"/>
      <c r="G13" s="31"/>
      <c r="H13" s="28"/>
      <c r="I13" s="26"/>
      <c r="J13" s="16"/>
      <c r="K13" s="6"/>
      <c r="L13" s="6"/>
      <c r="M13" s="7"/>
    </row>
    <row r="14" spans="1:13" ht="15" customHeight="1">
      <c r="A14" s="5"/>
      <c r="B14" s="6"/>
      <c r="C14" s="6"/>
      <c r="D14" s="6"/>
      <c r="E14" s="6"/>
      <c r="F14" s="6"/>
      <c r="G14" s="31"/>
      <c r="H14" s="28"/>
      <c r="I14" s="27"/>
      <c r="J14" s="31" t="s">
        <v>44</v>
      </c>
      <c r="K14" s="33" t="str">
        <f>Feuil3!B11</f>
        <v>Martin Starr</v>
      </c>
      <c r="L14" s="26">
        <f>Feuil3!J7</f>
        <v>383</v>
      </c>
      <c r="M14" s="7"/>
    </row>
    <row r="15" spans="1:13" ht="15" customHeight="1">
      <c r="A15" s="5"/>
      <c r="B15" s="6"/>
      <c r="C15" s="6"/>
      <c r="D15" s="6"/>
      <c r="E15" s="6"/>
      <c r="F15" s="6"/>
      <c r="G15" s="31"/>
      <c r="H15" s="30" t="str">
        <f>Feuil3!B8</f>
        <v>Martin Starr</v>
      </c>
      <c r="I15" s="27"/>
      <c r="J15" s="31"/>
      <c r="K15" s="33"/>
      <c r="L15" s="26"/>
      <c r="M15" s="7"/>
    </row>
    <row r="16" spans="1:13" ht="15" customHeight="1">
      <c r="A16" s="5"/>
      <c r="B16" s="6"/>
      <c r="C16" s="6"/>
      <c r="D16" s="6"/>
      <c r="E16" s="6"/>
      <c r="F16" s="6"/>
      <c r="G16" s="31"/>
      <c r="H16" s="30"/>
      <c r="I16" s="27"/>
      <c r="J16" s="31"/>
      <c r="K16" s="33"/>
      <c r="L16" s="26"/>
      <c r="M16" s="7"/>
    </row>
    <row r="17" spans="1:13" ht="15" customHeight="1">
      <c r="A17" s="5"/>
      <c r="B17" s="6"/>
      <c r="C17" s="6"/>
      <c r="D17" s="31" t="s">
        <v>13</v>
      </c>
      <c r="E17" s="36" t="str">
        <f>Feuil3!A8</f>
        <v>Martin Starr</v>
      </c>
      <c r="F17" s="27">
        <f>Feuil3!H5</f>
        <v>381</v>
      </c>
      <c r="G17" s="31"/>
      <c r="H17" s="30"/>
      <c r="I17" s="27"/>
      <c r="J17" s="31"/>
      <c r="K17" s="33"/>
      <c r="L17" s="26"/>
      <c r="M17" s="7"/>
    </row>
    <row r="18" spans="1:13" ht="15" customHeight="1">
      <c r="A18" s="5"/>
      <c r="B18" s="6"/>
      <c r="C18" s="6"/>
      <c r="D18" s="31"/>
      <c r="E18" s="36"/>
      <c r="F18" s="27"/>
      <c r="G18" s="31"/>
      <c r="H18" s="30"/>
      <c r="I18" s="27"/>
      <c r="J18" s="31"/>
      <c r="K18" s="33"/>
      <c r="L18" s="26"/>
      <c r="M18" s="7"/>
    </row>
    <row r="19" spans="1:13" ht="15" customHeight="1">
      <c r="A19" s="5"/>
      <c r="B19" s="6"/>
      <c r="C19" s="6"/>
      <c r="D19" s="31"/>
      <c r="E19" s="36"/>
      <c r="F19" s="27"/>
      <c r="G19" s="31"/>
      <c r="H19" s="30"/>
      <c r="I19" s="27"/>
      <c r="J19" s="31"/>
      <c r="K19" s="33"/>
      <c r="L19" s="26"/>
      <c r="M19" s="7"/>
    </row>
    <row r="20" spans="1:13" ht="15" customHeight="1">
      <c r="A20" s="5"/>
      <c r="B20" s="6"/>
      <c r="C20" s="6"/>
      <c r="D20" s="31"/>
      <c r="E20" s="28" t="str">
        <f>Feuil3!G5</f>
        <v>Boucherville Samedi 25 janvier - 13:30 hres</v>
      </c>
      <c r="F20" s="27"/>
      <c r="G20" s="31"/>
      <c r="H20" s="30"/>
      <c r="I20" s="27"/>
      <c r="J20" s="31"/>
      <c r="K20" s="33"/>
      <c r="L20" s="26"/>
      <c r="M20" s="7"/>
    </row>
    <row r="21" spans="1:13" ht="15" customHeight="1">
      <c r="A21" s="5"/>
      <c r="B21" s="6"/>
      <c r="C21" s="6"/>
      <c r="D21" s="31"/>
      <c r="E21" s="28"/>
      <c r="F21" s="26"/>
      <c r="G21" s="6"/>
      <c r="H21" s="6"/>
      <c r="I21" s="6"/>
      <c r="J21" s="31"/>
      <c r="K21" s="33"/>
      <c r="L21" s="26"/>
      <c r="M21" s="7"/>
    </row>
    <row r="22" spans="1:13" ht="15" customHeight="1">
      <c r="A22" s="5"/>
      <c r="B22" s="6"/>
      <c r="C22" s="6"/>
      <c r="D22" s="31"/>
      <c r="E22" s="36" t="str">
        <f>Feuil3!A7</f>
        <v>Réjean Aubin</v>
      </c>
      <c r="F22" s="26"/>
      <c r="G22" s="6"/>
      <c r="H22" s="6"/>
      <c r="I22" s="6"/>
      <c r="J22" s="31"/>
      <c r="K22" s="33"/>
      <c r="L22" s="26"/>
      <c r="M22" s="7"/>
    </row>
    <row r="23" spans="1:13" ht="15" customHeight="1">
      <c r="A23" s="5"/>
      <c r="B23" s="6"/>
      <c r="C23" s="6"/>
      <c r="D23" s="31"/>
      <c r="E23" s="36"/>
      <c r="F23" s="26"/>
      <c r="G23" s="6"/>
      <c r="H23" s="6"/>
      <c r="I23" s="6"/>
      <c r="J23" s="31"/>
      <c r="K23" s="33"/>
      <c r="L23" s="26"/>
      <c r="M23" s="7"/>
    </row>
    <row r="24" spans="1:13" ht="15" customHeight="1">
      <c r="A24" s="5"/>
      <c r="B24" s="6"/>
      <c r="C24" s="6"/>
      <c r="D24" s="31"/>
      <c r="E24" s="36"/>
      <c r="F24" s="26"/>
      <c r="G24" s="6"/>
      <c r="H24" s="6"/>
      <c r="I24" s="6"/>
      <c r="J24" s="31"/>
      <c r="K24" s="33"/>
      <c r="L24" s="26"/>
      <c r="M24" s="7"/>
    </row>
    <row r="25" spans="1:13" ht="15" customHeight="1">
      <c r="A25" s="5"/>
      <c r="B25" s="6"/>
      <c r="C25" s="6"/>
      <c r="D25" s="6"/>
      <c r="E25" s="6"/>
      <c r="F25" s="6"/>
      <c r="G25" s="6"/>
      <c r="H25" s="6"/>
      <c r="I25" s="6"/>
      <c r="J25" s="31"/>
      <c r="K25" s="28" t="str">
        <f>Feuil3!G7</f>
        <v>Boucherville Dimanche 26 janvier - 13:30 hres</v>
      </c>
      <c r="L25" s="26"/>
      <c r="M25" s="25" t="str">
        <f>Feuil3!B13</f>
        <v>Michel Beauchamp</v>
      </c>
    </row>
    <row r="26" spans="1:13" ht="15" customHeight="1">
      <c r="A26" s="5"/>
      <c r="B26" s="6"/>
      <c r="C26" s="6"/>
      <c r="D26" s="6"/>
      <c r="E26" s="6"/>
      <c r="F26" s="6"/>
      <c r="G26" s="6"/>
      <c r="H26" s="6"/>
      <c r="I26" s="6"/>
      <c r="J26" s="31"/>
      <c r="K26" s="28"/>
      <c r="L26" s="26"/>
      <c r="M26" s="25"/>
    </row>
    <row r="27" spans="1:13" ht="15" customHeight="1">
      <c r="A27" s="5"/>
      <c r="B27" s="6"/>
      <c r="C27" s="6"/>
      <c r="D27" s="6"/>
      <c r="E27" s="6"/>
      <c r="F27" s="6"/>
      <c r="G27" s="6"/>
      <c r="H27" s="6"/>
      <c r="I27" s="6"/>
      <c r="J27" s="31"/>
      <c r="K27" s="28"/>
      <c r="L27" s="26"/>
      <c r="M27" s="25"/>
    </row>
    <row r="28" spans="1:13" ht="15" customHeight="1">
      <c r="A28" s="5"/>
      <c r="B28" s="6"/>
      <c r="C28" s="6"/>
      <c r="D28" s="6"/>
      <c r="E28" s="6"/>
      <c r="F28" s="6"/>
      <c r="G28" s="6"/>
      <c r="H28" s="6"/>
      <c r="I28" s="6"/>
      <c r="J28" s="31"/>
      <c r="K28" s="28"/>
      <c r="L28" s="26"/>
      <c r="M28" s="25"/>
    </row>
    <row r="29" spans="1:13" ht="15" customHeight="1">
      <c r="A29" s="5"/>
      <c r="B29" s="6"/>
      <c r="C29" s="6"/>
      <c r="D29" s="6"/>
      <c r="E29" s="6"/>
      <c r="F29" s="6"/>
      <c r="G29" s="6"/>
      <c r="H29" s="6"/>
      <c r="I29" s="6"/>
      <c r="J29" s="31"/>
      <c r="K29" s="28"/>
      <c r="L29" s="26"/>
      <c r="M29" s="34" t="s">
        <v>8</v>
      </c>
    </row>
    <row r="30" spans="1:13" ht="15" customHeight="1">
      <c r="A30" s="5"/>
      <c r="B30" s="6"/>
      <c r="C30" s="6"/>
      <c r="D30" s="6"/>
      <c r="E30" s="6"/>
      <c r="F30" s="6"/>
      <c r="G30" s="6"/>
      <c r="H30" s="6"/>
      <c r="I30" s="6"/>
      <c r="J30" s="31"/>
      <c r="K30" s="28"/>
      <c r="L30" s="26"/>
      <c r="M30" s="34"/>
    </row>
    <row r="31" spans="1:13" ht="15" customHeight="1">
      <c r="A31" s="5"/>
      <c r="B31" s="6"/>
      <c r="C31" s="6"/>
      <c r="D31" s="6"/>
      <c r="E31" s="6"/>
      <c r="F31" s="6"/>
      <c r="G31" s="6"/>
      <c r="H31" s="6"/>
      <c r="I31" s="6"/>
      <c r="J31" s="31"/>
      <c r="K31" s="28"/>
      <c r="L31" s="26"/>
      <c r="M31" s="34"/>
    </row>
    <row r="32" spans="1:13" ht="15" customHeight="1">
      <c r="A32" s="5"/>
      <c r="B32" s="6"/>
      <c r="C32" s="6"/>
      <c r="D32" s="17"/>
      <c r="E32" s="6"/>
      <c r="F32" s="6"/>
      <c r="G32" s="6"/>
      <c r="H32" s="6"/>
      <c r="I32" s="6"/>
      <c r="J32" s="31"/>
      <c r="K32" s="28"/>
      <c r="L32" s="26"/>
      <c r="M32" s="34"/>
    </row>
    <row r="33" spans="1:13" ht="15" customHeight="1">
      <c r="A33" s="5"/>
      <c r="B33" s="6"/>
      <c r="C33" s="6"/>
      <c r="D33" s="31" t="s">
        <v>14</v>
      </c>
      <c r="E33" s="36" t="str">
        <f>Feuil3!A6</f>
        <v>Michel Beauchamp</v>
      </c>
      <c r="F33" s="26">
        <f>Feuil3!I5</f>
        <v>382</v>
      </c>
      <c r="G33" s="6"/>
      <c r="H33" s="6"/>
      <c r="I33" s="6"/>
      <c r="J33" s="31"/>
      <c r="K33" s="32" t="str">
        <f>Feuil3!B12</f>
        <v>Michel Beauchamp</v>
      </c>
      <c r="L33" s="26"/>
      <c r="M33" s="7"/>
    </row>
    <row r="34" spans="1:13" ht="15" customHeight="1">
      <c r="A34" s="5"/>
      <c r="B34" s="6"/>
      <c r="C34" s="6"/>
      <c r="D34" s="31"/>
      <c r="E34" s="36"/>
      <c r="F34" s="26"/>
      <c r="G34" s="6"/>
      <c r="H34" s="6"/>
      <c r="I34" s="6"/>
      <c r="J34" s="31"/>
      <c r="K34" s="32"/>
      <c r="L34" s="26"/>
      <c r="M34" s="7"/>
    </row>
    <row r="35" spans="1:13" ht="15" customHeight="1">
      <c r="A35" s="5"/>
      <c r="B35" s="6"/>
      <c r="C35" s="6"/>
      <c r="D35" s="31"/>
      <c r="E35" s="36"/>
      <c r="F35" s="26"/>
      <c r="G35" s="6"/>
      <c r="H35" s="6"/>
      <c r="I35" s="6"/>
      <c r="J35" s="31"/>
      <c r="K35" s="32"/>
      <c r="L35" s="26"/>
      <c r="M35" s="7"/>
    </row>
    <row r="36" spans="1:13" ht="15" customHeight="1">
      <c r="A36" s="5"/>
      <c r="B36" s="6"/>
      <c r="C36" s="6"/>
      <c r="D36" s="31"/>
      <c r="E36" s="28" t="str">
        <f>Feuil3!G5</f>
        <v>Boucherville Samedi 25 janvier - 13:30 hres</v>
      </c>
      <c r="F36" s="26"/>
      <c r="G36" s="6"/>
      <c r="H36" s="6"/>
      <c r="I36" s="6"/>
      <c r="J36" s="31"/>
      <c r="K36" s="32"/>
      <c r="L36" s="26"/>
      <c r="M36" s="7"/>
    </row>
    <row r="37" spans="1:13" ht="15" customHeight="1">
      <c r="A37" s="5"/>
      <c r="B37" s="6"/>
      <c r="C37" s="6"/>
      <c r="D37" s="31"/>
      <c r="E37" s="28"/>
      <c r="F37" s="26"/>
      <c r="G37" s="31" t="s">
        <v>17</v>
      </c>
      <c r="H37" s="29" t="str">
        <f>Feuil3!B9</f>
        <v>Michel Beauchamp</v>
      </c>
      <c r="I37" s="27">
        <f>Feuil3!K6</f>
        <v>384</v>
      </c>
      <c r="J37" s="31"/>
      <c r="K37" s="32"/>
      <c r="L37" s="26"/>
      <c r="M37" s="7"/>
    </row>
    <row r="38" spans="1:13" ht="15" customHeight="1">
      <c r="A38" s="35" t="s">
        <v>10</v>
      </c>
      <c r="B38" s="36" t="str">
        <f>Feuil3!A9</f>
        <v>Pierre Drapeau</v>
      </c>
      <c r="C38" s="26">
        <f>Feuil3!J4</f>
        <v>383</v>
      </c>
      <c r="D38" s="31"/>
      <c r="E38" s="36" t="str">
        <f>Feuil3!B5</f>
        <v>Pierre Drapeau</v>
      </c>
      <c r="F38" s="26"/>
      <c r="G38" s="31"/>
      <c r="H38" s="29"/>
      <c r="I38" s="27"/>
      <c r="J38" s="31"/>
      <c r="K38" s="32"/>
      <c r="L38" s="26"/>
      <c r="M38" s="7"/>
    </row>
    <row r="39" spans="1:13" ht="15" customHeight="1">
      <c r="A39" s="35"/>
      <c r="B39" s="36"/>
      <c r="C39" s="26"/>
      <c r="D39" s="31"/>
      <c r="E39" s="36"/>
      <c r="F39" s="26"/>
      <c r="G39" s="31"/>
      <c r="H39" s="29"/>
      <c r="I39" s="27"/>
      <c r="J39" s="31"/>
      <c r="K39" s="32"/>
      <c r="L39" s="26"/>
      <c r="M39" s="7"/>
    </row>
    <row r="40" spans="1:13" ht="15" customHeight="1">
      <c r="A40" s="35"/>
      <c r="B40" s="28" t="str">
        <f>Feuil3!G4</f>
        <v>Boucherville Samedi 25 janvier - 10:00 hres</v>
      </c>
      <c r="C40" s="26"/>
      <c r="D40" s="31"/>
      <c r="E40" s="36"/>
      <c r="F40" s="26"/>
      <c r="G40" s="31"/>
      <c r="H40" s="29"/>
      <c r="I40" s="27"/>
      <c r="J40" s="31"/>
      <c r="K40" s="32"/>
      <c r="L40" s="26"/>
      <c r="M40" s="7"/>
    </row>
    <row r="41" spans="1:13" ht="15" customHeight="1">
      <c r="A41" s="35"/>
      <c r="B41" s="28"/>
      <c r="C41" s="26"/>
      <c r="D41" s="6"/>
      <c r="E41" s="6"/>
      <c r="F41" s="6"/>
      <c r="G41" s="31"/>
      <c r="H41" s="29"/>
      <c r="I41" s="27"/>
      <c r="J41" s="31"/>
      <c r="K41" s="32"/>
      <c r="L41" s="26"/>
      <c r="M41" s="7"/>
    </row>
    <row r="42" spans="1:13" ht="15" customHeight="1">
      <c r="A42" s="35"/>
      <c r="B42" s="36" t="str">
        <f>Feuil3!A14</f>
        <v>Claude Jacques</v>
      </c>
      <c r="C42" s="26"/>
      <c r="D42" s="6"/>
      <c r="E42" s="6"/>
      <c r="F42" s="6"/>
      <c r="G42" s="31"/>
      <c r="H42" s="28" t="str">
        <f>Feuil3!G6</f>
        <v>Boucherville Dimanche 26 janvier - 10:00 hres</v>
      </c>
      <c r="I42" s="27"/>
      <c r="J42" s="31"/>
      <c r="K42" s="32"/>
      <c r="L42" s="26"/>
      <c r="M42" s="7"/>
    </row>
    <row r="43" spans="1:13" ht="14.1" customHeight="1">
      <c r="A43" s="35"/>
      <c r="B43" s="36"/>
      <c r="C43" s="26"/>
      <c r="D43" s="6"/>
      <c r="E43" s="6"/>
      <c r="F43" s="6"/>
      <c r="G43" s="31"/>
      <c r="H43" s="28"/>
      <c r="I43" s="26"/>
      <c r="J43" s="6"/>
      <c r="K43" s="6"/>
      <c r="L43" s="6"/>
      <c r="M43" s="7"/>
    </row>
    <row r="44" spans="1:13" ht="14.1" customHeight="1">
      <c r="A44" s="5"/>
      <c r="B44" s="6"/>
      <c r="C44" s="6"/>
      <c r="D44" s="6"/>
      <c r="E44" s="6"/>
      <c r="F44" s="6"/>
      <c r="G44" s="31"/>
      <c r="H44" s="28"/>
      <c r="I44" s="26"/>
      <c r="J44" s="6"/>
      <c r="K44" s="6"/>
      <c r="L44" s="6"/>
      <c r="M44" s="7"/>
    </row>
    <row r="45" spans="1:13" ht="14.1" customHeight="1">
      <c r="A45" s="5"/>
      <c r="B45" s="6"/>
      <c r="C45" s="6"/>
      <c r="D45" s="6"/>
      <c r="E45" s="6"/>
      <c r="F45" s="6"/>
      <c r="G45" s="31"/>
      <c r="H45" s="28"/>
      <c r="I45" s="26"/>
      <c r="J45" s="6"/>
      <c r="K45" s="6"/>
      <c r="L45" s="6"/>
      <c r="M45" s="7"/>
    </row>
    <row r="46" spans="1:13" ht="14.1" customHeight="1">
      <c r="A46" s="35" t="s">
        <v>11</v>
      </c>
      <c r="B46" s="36" t="str">
        <f>Feuil3!A13</f>
        <v>Maurice Cayouette</v>
      </c>
      <c r="C46" s="26">
        <f>Feuil3!K4</f>
        <v>384</v>
      </c>
      <c r="D46" s="6"/>
      <c r="E46" s="6"/>
      <c r="F46" s="6"/>
      <c r="G46" s="31"/>
      <c r="H46" s="30" t="str">
        <f>Feuil3!B10</f>
        <v>Luc Boissonneault</v>
      </c>
      <c r="I46" s="26"/>
      <c r="J46" s="6"/>
      <c r="K46" s="6"/>
      <c r="L46" s="6"/>
      <c r="M46" s="7"/>
    </row>
    <row r="47" spans="1:13" ht="14.1" customHeight="1">
      <c r="A47" s="35"/>
      <c r="B47" s="36"/>
      <c r="C47" s="26"/>
      <c r="D47" s="6"/>
      <c r="E47" s="6"/>
      <c r="F47" s="6"/>
      <c r="G47" s="31"/>
      <c r="H47" s="30"/>
      <c r="I47" s="26"/>
      <c r="J47" s="6"/>
      <c r="K47" s="6"/>
      <c r="L47" s="6"/>
      <c r="M47" s="7"/>
    </row>
    <row r="48" spans="1:13" ht="14.1" customHeight="1">
      <c r="A48" s="35"/>
      <c r="B48" s="28" t="str">
        <f>Feuil3!G4</f>
        <v>Boucherville Samedi 25 janvier - 10:00 hres</v>
      </c>
      <c r="C48" s="26"/>
      <c r="D48" s="6"/>
      <c r="E48" s="6"/>
      <c r="F48" s="6"/>
      <c r="G48" s="31"/>
      <c r="H48" s="30"/>
      <c r="I48" s="26"/>
      <c r="J48" s="6"/>
      <c r="K48" s="6"/>
      <c r="L48" s="6"/>
      <c r="M48" s="7"/>
    </row>
    <row r="49" spans="1:13" ht="14.1" customHeight="1">
      <c r="A49" s="35"/>
      <c r="B49" s="28"/>
      <c r="C49" s="26"/>
      <c r="D49" s="31" t="s">
        <v>15</v>
      </c>
      <c r="E49" s="36" t="str">
        <f>Feuil3!B6</f>
        <v>Jacques Ricard</v>
      </c>
      <c r="F49" s="26">
        <f>Feuil3!J5</f>
        <v>383</v>
      </c>
      <c r="G49" s="31"/>
      <c r="H49" s="30"/>
      <c r="I49" s="26"/>
      <c r="J49" s="6"/>
      <c r="K49" s="6"/>
      <c r="L49" s="6"/>
      <c r="M49" s="7"/>
    </row>
    <row r="50" spans="1:13" ht="14.1" customHeight="1">
      <c r="A50" s="35"/>
      <c r="B50" s="36" t="str">
        <f>Feuil3!A10</f>
        <v>Jacques Ricard</v>
      </c>
      <c r="C50" s="26"/>
      <c r="D50" s="31"/>
      <c r="E50" s="36"/>
      <c r="F50" s="26"/>
      <c r="G50" s="31"/>
      <c r="H50" s="30"/>
      <c r="I50" s="26"/>
      <c r="J50" s="6"/>
      <c r="K50" s="6"/>
      <c r="L50" s="6"/>
      <c r="M50" s="7"/>
    </row>
    <row r="51" spans="1:13" ht="14.1" customHeight="1">
      <c r="A51" s="35"/>
      <c r="B51" s="36"/>
      <c r="C51" s="26"/>
      <c r="D51" s="31"/>
      <c r="E51" s="28" t="str">
        <f>Feuil3!G5</f>
        <v>Boucherville Samedi 25 janvier - 13:30 hres</v>
      </c>
      <c r="F51" s="26"/>
      <c r="G51" s="31"/>
      <c r="H51" s="30"/>
      <c r="I51" s="26"/>
      <c r="J51" s="6"/>
      <c r="K51" s="6"/>
      <c r="L51" s="6"/>
      <c r="M51" s="7"/>
    </row>
    <row r="52" spans="1:13" ht="14.1" customHeight="1">
      <c r="A52" s="5"/>
      <c r="B52" s="6"/>
      <c r="C52" s="6"/>
      <c r="D52" s="31"/>
      <c r="E52" s="28"/>
      <c r="F52" s="26"/>
      <c r="G52" s="6"/>
      <c r="H52" s="6"/>
      <c r="I52" s="6"/>
      <c r="J52" s="6"/>
      <c r="K52" s="6"/>
      <c r="L52" s="6"/>
      <c r="M52" s="24">
        <v>43830</v>
      </c>
    </row>
    <row r="53" spans="1:13" ht="14.1" customHeight="1">
      <c r="A53" s="5"/>
      <c r="B53" s="6"/>
      <c r="C53" s="6"/>
      <c r="D53" s="31"/>
      <c r="E53" s="36" t="str">
        <f>Feuil3!A5</f>
        <v>Luc Boissonneault</v>
      </c>
      <c r="F53" s="26"/>
      <c r="G53" s="6"/>
      <c r="H53" s="6"/>
      <c r="I53" s="6"/>
      <c r="J53" s="6"/>
      <c r="K53" s="6"/>
      <c r="L53" s="6"/>
      <c r="M53" s="7"/>
    </row>
    <row r="54" spans="1:13" ht="14.1" customHeight="1">
      <c r="A54" s="5"/>
      <c r="B54" s="6"/>
      <c r="C54" s="6"/>
      <c r="D54" s="31"/>
      <c r="E54" s="36"/>
      <c r="F54" s="26"/>
      <c r="G54" s="6"/>
      <c r="H54" s="6"/>
      <c r="I54" s="6"/>
      <c r="J54" s="6"/>
      <c r="K54" s="6"/>
      <c r="L54" s="6"/>
      <c r="M54" s="7"/>
    </row>
    <row r="55" spans="1:13" ht="14.1" customHeight="1" thickBo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</row>
  </sheetData>
  <mergeCells count="53">
    <mergeCell ref="A1:M1"/>
    <mergeCell ref="F33:F40"/>
    <mergeCell ref="E38:E40"/>
    <mergeCell ref="E36:E37"/>
    <mergeCell ref="E33:E35"/>
    <mergeCell ref="E7:E8"/>
    <mergeCell ref="E3:E4"/>
    <mergeCell ref="F3:F8"/>
    <mergeCell ref="E20:E21"/>
    <mergeCell ref="E5:E6"/>
    <mergeCell ref="A38:A43"/>
    <mergeCell ref="B10:B11"/>
    <mergeCell ref="A6:A11"/>
    <mergeCell ref="B6:B7"/>
    <mergeCell ref="C6:C11"/>
    <mergeCell ref="B8:B9"/>
    <mergeCell ref="G6:G20"/>
    <mergeCell ref="D3:D8"/>
    <mergeCell ref="D17:D24"/>
    <mergeCell ref="E22:E24"/>
    <mergeCell ref="F17:F24"/>
    <mergeCell ref="B38:B39"/>
    <mergeCell ref="C38:C43"/>
    <mergeCell ref="B40:B41"/>
    <mergeCell ref="B42:B43"/>
    <mergeCell ref="E17:E19"/>
    <mergeCell ref="G37:G51"/>
    <mergeCell ref="D49:D54"/>
    <mergeCell ref="D33:D40"/>
    <mergeCell ref="E49:E50"/>
    <mergeCell ref="F49:F54"/>
    <mergeCell ref="E51:E52"/>
    <mergeCell ref="E53:E54"/>
    <mergeCell ref="A46:A51"/>
    <mergeCell ref="B46:B47"/>
    <mergeCell ref="C46:C51"/>
    <mergeCell ref="B48:B49"/>
    <mergeCell ref="B50:B51"/>
    <mergeCell ref="M25:M28"/>
    <mergeCell ref="I6:I20"/>
    <mergeCell ref="H11:H14"/>
    <mergeCell ref="H6:H10"/>
    <mergeCell ref="H15:H20"/>
    <mergeCell ref="J14:J42"/>
    <mergeCell ref="L14:L42"/>
    <mergeCell ref="K33:K42"/>
    <mergeCell ref="K14:K24"/>
    <mergeCell ref="K25:K32"/>
    <mergeCell ref="H37:H41"/>
    <mergeCell ref="I37:I51"/>
    <mergeCell ref="H42:H45"/>
    <mergeCell ref="H46:H51"/>
    <mergeCell ref="M29:M32"/>
  </mergeCells>
  <phoneticPr fontId="1" type="noConversion"/>
  <pageMargins left="0.35433070866141736" right="0.35433070866141736" top="0.78740157480314965" bottom="0.39370078740157483" header="0.59055118110236227" footer="0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zoomScaleNormal="100" workbookViewId="0">
      <selection sqref="A1:K1"/>
    </sheetView>
  </sheetViews>
  <sheetFormatPr defaultColWidth="11.5546875" defaultRowHeight="13.2"/>
  <cols>
    <col min="1" max="1" width="6.6640625" customWidth="1"/>
    <col min="2" max="2" width="40.6640625" customWidth="1"/>
    <col min="3" max="4" width="6.6640625" customWidth="1"/>
    <col min="5" max="5" width="40.6640625" customWidth="1"/>
    <col min="6" max="7" width="6.6640625" customWidth="1"/>
    <col min="8" max="8" width="40.6640625" customWidth="1"/>
    <col min="9" max="9" width="6.6640625" customWidth="1"/>
    <col min="10" max="10" width="40.6640625" customWidth="1"/>
    <col min="11" max="11" width="4.77734375" customWidth="1"/>
  </cols>
  <sheetData>
    <row r="1" spans="1:11" s="18" customFormat="1" ht="45" thickBot="1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18" customFormat="1" ht="25.0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s="18" customFormat="1" ht="25.05" customHeight="1">
      <c r="A3" s="5"/>
      <c r="B3" s="6"/>
      <c r="C3" s="6"/>
      <c r="D3" s="31" t="s">
        <v>3</v>
      </c>
      <c r="E3" s="36" t="str">
        <f>Feuil3!C9</f>
        <v>Pierre Drapeau</v>
      </c>
      <c r="F3" s="26">
        <f>Feuil3!J6</f>
        <v>383</v>
      </c>
      <c r="G3" s="6"/>
      <c r="H3" s="6"/>
      <c r="I3" s="6"/>
      <c r="J3" s="6"/>
      <c r="K3" s="7"/>
    </row>
    <row r="4" spans="1:11" s="18" customFormat="1" ht="25.05" customHeight="1">
      <c r="A4" s="5"/>
      <c r="B4" s="6"/>
      <c r="C4" s="6"/>
      <c r="D4" s="31"/>
      <c r="E4" s="36"/>
      <c r="F4" s="26"/>
      <c r="G4" s="6"/>
      <c r="H4" s="6"/>
      <c r="I4" s="6"/>
      <c r="J4" s="6"/>
      <c r="K4" s="7"/>
    </row>
    <row r="5" spans="1:11" s="18" customFormat="1" ht="25.05" customHeight="1">
      <c r="A5" s="5"/>
      <c r="B5" s="6"/>
      <c r="C5" s="6"/>
      <c r="D5" s="31"/>
      <c r="E5" s="28" t="str">
        <f>Feuil3!G6</f>
        <v>Boucherville Dimanche 26 janvier - 10:00 hres</v>
      </c>
      <c r="F5" s="26"/>
      <c r="G5" s="6"/>
      <c r="H5" s="6"/>
      <c r="I5" s="6"/>
      <c r="J5" s="6"/>
      <c r="K5" s="7"/>
    </row>
    <row r="6" spans="1:11" s="18" customFormat="1" ht="25.05" customHeight="1">
      <c r="A6" s="35" t="s">
        <v>0</v>
      </c>
      <c r="B6" s="36" t="str">
        <f>Feuil3!C4</f>
        <v>Luc Manseau</v>
      </c>
      <c r="C6" s="26">
        <f>Feuil3!L5</f>
        <v>385</v>
      </c>
      <c r="D6" s="31"/>
      <c r="E6" s="28"/>
      <c r="F6" s="26"/>
      <c r="G6" s="31" t="s">
        <v>6</v>
      </c>
      <c r="H6" s="36" t="str">
        <f>Feuil3!D7</f>
        <v>Maurice Cayouette</v>
      </c>
      <c r="I6" s="26">
        <f>Feuil3!I8</f>
        <v>212</v>
      </c>
      <c r="J6" s="6"/>
      <c r="K6" s="7"/>
    </row>
    <row r="7" spans="1:11" s="18" customFormat="1" ht="25.05" customHeight="1">
      <c r="A7" s="35"/>
      <c r="B7" s="36"/>
      <c r="C7" s="26"/>
      <c r="D7" s="31"/>
      <c r="E7" s="36" t="str">
        <f>Feuil3!D4</f>
        <v>Maurice Cayouette</v>
      </c>
      <c r="F7" s="26"/>
      <c r="G7" s="31"/>
      <c r="H7" s="36"/>
      <c r="I7" s="26"/>
      <c r="J7" s="36" t="str">
        <f>Feuil3!D10</f>
        <v>Maurice Cayouette</v>
      </c>
      <c r="K7" s="7"/>
    </row>
    <row r="8" spans="1:11" s="18" customFormat="1" ht="25.05" customHeight="1">
      <c r="A8" s="35"/>
      <c r="B8" s="28" t="str">
        <f>Feuil3!G5</f>
        <v>Boucherville Samedi 25 janvier - 13:30 hres</v>
      </c>
      <c r="C8" s="26"/>
      <c r="D8" s="31"/>
      <c r="E8" s="36"/>
      <c r="F8" s="26"/>
      <c r="G8" s="31"/>
      <c r="H8" s="28" t="str">
        <f>Feuil3!G8</f>
        <v>Glenmore Vendredi 31 janvier - 12:00 hres</v>
      </c>
      <c r="I8" s="26"/>
      <c r="J8" s="36"/>
      <c r="K8" s="7"/>
    </row>
    <row r="9" spans="1:11" s="18" customFormat="1" ht="25.05" customHeight="1">
      <c r="A9" s="35"/>
      <c r="B9" s="28"/>
      <c r="C9" s="26"/>
      <c r="D9" s="6"/>
      <c r="E9" s="6"/>
      <c r="F9" s="6"/>
      <c r="G9" s="40"/>
      <c r="H9" s="28"/>
      <c r="I9" s="26"/>
      <c r="J9" s="44" t="s">
        <v>18</v>
      </c>
      <c r="K9" s="7"/>
    </row>
    <row r="10" spans="1:11" s="18" customFormat="1" ht="25.05" customHeight="1">
      <c r="A10" s="35"/>
      <c r="B10" s="36" t="str">
        <f>Feuil3!C6</f>
        <v>Maurice Cayouette</v>
      </c>
      <c r="C10" s="26"/>
      <c r="D10" s="6"/>
      <c r="E10" s="6"/>
      <c r="F10" s="6"/>
      <c r="G10" s="40"/>
      <c r="H10" s="36" t="str">
        <f>Feuil3!C13</f>
        <v>Martin Starr</v>
      </c>
      <c r="I10" s="26"/>
      <c r="J10" s="45"/>
      <c r="K10" s="7"/>
    </row>
    <row r="11" spans="1:11" s="18" customFormat="1" ht="25.05" customHeight="1">
      <c r="A11" s="35"/>
      <c r="B11" s="36"/>
      <c r="C11" s="26"/>
      <c r="D11" s="6"/>
      <c r="E11" s="6"/>
      <c r="F11" s="6"/>
      <c r="G11" s="40"/>
      <c r="H11" s="36"/>
      <c r="I11" s="26"/>
      <c r="J11" s="6"/>
      <c r="K11" s="7"/>
    </row>
    <row r="12" spans="1:11" s="18" customFormat="1" ht="25.0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s="18" customFormat="1" ht="25.05" customHeight="1">
      <c r="A13" s="5"/>
      <c r="B13" s="6"/>
      <c r="C13" s="6"/>
      <c r="D13" s="31" t="s">
        <v>4</v>
      </c>
      <c r="E13" s="36" t="str">
        <f>Feuil3!C11</f>
        <v>John Stewart</v>
      </c>
      <c r="F13" s="26">
        <f>Feuil3!L7</f>
        <v>385</v>
      </c>
      <c r="G13" s="6"/>
      <c r="H13" s="6"/>
      <c r="I13" s="6"/>
      <c r="J13" s="6"/>
      <c r="K13" s="7"/>
    </row>
    <row r="14" spans="1:11" s="18" customFormat="1" ht="25.05" customHeight="1">
      <c r="A14" s="5"/>
      <c r="B14" s="6"/>
      <c r="C14" s="6"/>
      <c r="D14" s="31"/>
      <c r="E14" s="36"/>
      <c r="F14" s="26"/>
      <c r="G14" s="6"/>
      <c r="H14" s="6"/>
      <c r="I14" s="6"/>
      <c r="J14" s="6"/>
      <c r="K14" s="7"/>
    </row>
    <row r="15" spans="1:11" s="18" customFormat="1" ht="25.05" customHeight="1">
      <c r="A15" s="5"/>
      <c r="B15" s="6"/>
      <c r="C15" s="6"/>
      <c r="D15" s="31"/>
      <c r="E15" s="28" t="str">
        <f>Feuil3!G7</f>
        <v>Boucherville Dimanche 26 janvier - 13:30 hres</v>
      </c>
      <c r="F15" s="26"/>
      <c r="G15" s="6"/>
      <c r="H15" s="6"/>
      <c r="I15" s="6"/>
      <c r="J15" s="6"/>
      <c r="K15" s="7"/>
    </row>
    <row r="16" spans="1:11" s="18" customFormat="1" ht="25.05" customHeight="1">
      <c r="A16" s="35" t="s">
        <v>1</v>
      </c>
      <c r="B16" s="36" t="str">
        <f>Feuil3!C5</f>
        <v>Claude Jacques</v>
      </c>
      <c r="C16" s="26">
        <f>Feuil3!H6</f>
        <v>381</v>
      </c>
      <c r="D16" s="31"/>
      <c r="E16" s="28"/>
      <c r="F16" s="27"/>
      <c r="G16" s="46" t="s">
        <v>7</v>
      </c>
      <c r="H16" s="52" t="str">
        <f>Feuil3!D8</f>
        <v>John Stewart</v>
      </c>
      <c r="I16" s="49">
        <f>Feuil3!J8</f>
        <v>213</v>
      </c>
      <c r="J16" s="6"/>
      <c r="K16" s="7"/>
    </row>
    <row r="17" spans="1:11" s="18" customFormat="1" ht="25.05" customHeight="1">
      <c r="A17" s="35"/>
      <c r="B17" s="36"/>
      <c r="C17" s="26"/>
      <c r="D17" s="31"/>
      <c r="E17" s="36" t="str">
        <f>Feuil3!D5</f>
        <v>Jacques Ricard</v>
      </c>
      <c r="F17" s="27"/>
      <c r="G17" s="47"/>
      <c r="H17" s="53"/>
      <c r="I17" s="50"/>
      <c r="J17" s="6"/>
      <c r="K17" s="7"/>
    </row>
    <row r="18" spans="1:11" s="18" customFormat="1" ht="25.05" customHeight="1">
      <c r="A18" s="35"/>
      <c r="B18" s="28" t="str">
        <f>Feuil3!G6</f>
        <v>Boucherville Dimanche 26 janvier - 10:00 hres</v>
      </c>
      <c r="C18" s="26"/>
      <c r="D18" s="31"/>
      <c r="E18" s="36"/>
      <c r="F18" s="27"/>
      <c r="G18" s="47"/>
      <c r="H18" s="54"/>
      <c r="I18" s="50"/>
      <c r="J18" s="6"/>
      <c r="K18" s="7"/>
    </row>
    <row r="19" spans="1:11" s="18" customFormat="1" ht="25.05" customHeight="1">
      <c r="A19" s="35"/>
      <c r="B19" s="28"/>
      <c r="C19" s="26"/>
      <c r="D19" s="6"/>
      <c r="E19" s="6"/>
      <c r="F19" s="6"/>
      <c r="G19" s="47"/>
      <c r="H19" s="55" t="str">
        <f>Feuil3!G8</f>
        <v>Glenmore Vendredi 31 janvier - 12:00 hres</v>
      </c>
      <c r="I19" s="50"/>
      <c r="J19" s="36" t="str">
        <f>Feuil3!D11</f>
        <v>John Stewart</v>
      </c>
      <c r="K19" s="7"/>
    </row>
    <row r="20" spans="1:11" s="18" customFormat="1" ht="25.05" customHeight="1">
      <c r="A20" s="35"/>
      <c r="B20" s="36" t="str">
        <f>Feuil3!C10</f>
        <v>Jacques Ricard</v>
      </c>
      <c r="C20" s="26"/>
      <c r="D20" s="6"/>
      <c r="E20" s="6"/>
      <c r="F20" s="6"/>
      <c r="G20" s="47"/>
      <c r="H20" s="56"/>
      <c r="I20" s="50"/>
      <c r="J20" s="36"/>
      <c r="K20" s="7"/>
    </row>
    <row r="21" spans="1:11" s="18" customFormat="1" ht="25.05" customHeight="1">
      <c r="A21" s="35"/>
      <c r="B21" s="36"/>
      <c r="C21" s="26"/>
      <c r="D21" s="6"/>
      <c r="E21" s="6"/>
      <c r="F21" s="6"/>
      <c r="G21" s="47"/>
      <c r="H21" s="56"/>
      <c r="I21" s="50"/>
      <c r="J21" s="44" t="s">
        <v>19</v>
      </c>
      <c r="K21" s="7"/>
    </row>
    <row r="22" spans="1:11" s="18" customFormat="1" ht="25.05" customHeight="1">
      <c r="A22" s="5"/>
      <c r="B22" s="6"/>
      <c r="C22" s="6"/>
      <c r="D22" s="6"/>
      <c r="E22" s="6"/>
      <c r="F22" s="6"/>
      <c r="G22" s="47"/>
      <c r="H22" s="57"/>
      <c r="I22" s="50"/>
      <c r="J22" s="45"/>
      <c r="K22" s="7"/>
    </row>
    <row r="23" spans="1:11" s="18" customFormat="1" ht="25.05" customHeight="1">
      <c r="A23" s="5"/>
      <c r="B23" s="6"/>
      <c r="C23" s="6"/>
      <c r="D23" s="31" t="s">
        <v>5</v>
      </c>
      <c r="E23" s="36" t="str">
        <f>Feuil3!C12</f>
        <v>Luc Boissonneault</v>
      </c>
      <c r="F23" s="27">
        <f>Feuil3!I7</f>
        <v>382</v>
      </c>
      <c r="G23" s="47"/>
      <c r="H23" s="52" t="str">
        <f>Feuil3!D9</f>
        <v>Luc Boissonneault</v>
      </c>
      <c r="I23" s="50"/>
      <c r="J23" s="6"/>
      <c r="K23" s="7"/>
    </row>
    <row r="24" spans="1:11" s="18" customFormat="1" ht="25.05" customHeight="1">
      <c r="A24" s="5"/>
      <c r="B24" s="6"/>
      <c r="C24" s="6"/>
      <c r="D24" s="31"/>
      <c r="E24" s="36"/>
      <c r="F24" s="27"/>
      <c r="G24" s="47"/>
      <c r="H24" s="53"/>
      <c r="I24" s="50"/>
      <c r="J24" s="6"/>
      <c r="K24" s="7"/>
    </row>
    <row r="25" spans="1:11" s="18" customFormat="1" ht="25.05" customHeight="1">
      <c r="A25" s="5"/>
      <c r="B25" s="6"/>
      <c r="C25" s="6"/>
      <c r="D25" s="31"/>
      <c r="E25" s="28" t="str">
        <f>Feuil3!G7</f>
        <v>Boucherville Dimanche 26 janvier - 13:30 hres</v>
      </c>
      <c r="F25" s="27"/>
      <c r="G25" s="48"/>
      <c r="H25" s="54"/>
      <c r="I25" s="51"/>
      <c r="J25" s="6"/>
      <c r="K25" s="7"/>
    </row>
    <row r="26" spans="1:11" s="18" customFormat="1" ht="25.05" customHeight="1">
      <c r="A26" s="35" t="s">
        <v>2</v>
      </c>
      <c r="B26" s="36" t="str">
        <f>Feuil3!C8</f>
        <v>Réjean Aubin</v>
      </c>
      <c r="C26" s="26">
        <f>Feuil3!L6</f>
        <v>385</v>
      </c>
      <c r="D26" s="31"/>
      <c r="E26" s="28"/>
      <c r="F26" s="26"/>
      <c r="G26" s="6"/>
      <c r="H26" s="6"/>
      <c r="I26" s="6"/>
      <c r="J26" s="6"/>
      <c r="K26" s="7"/>
    </row>
    <row r="27" spans="1:11" s="18" customFormat="1" ht="25.05" customHeight="1">
      <c r="A27" s="35"/>
      <c r="B27" s="36"/>
      <c r="C27" s="26"/>
      <c r="D27" s="31"/>
      <c r="E27" s="36" t="str">
        <f>Feuil3!D6</f>
        <v>Réjean Aubin</v>
      </c>
      <c r="F27" s="26"/>
      <c r="G27" s="6"/>
      <c r="H27" s="6"/>
      <c r="I27" s="6"/>
      <c r="J27" s="6"/>
      <c r="K27" s="7"/>
    </row>
    <row r="28" spans="1:11" s="18" customFormat="1" ht="25.05" customHeight="1">
      <c r="A28" s="35"/>
      <c r="B28" s="28" t="str">
        <f>Feuil3!G6</f>
        <v>Boucherville Dimanche 26 janvier - 10:00 hres</v>
      </c>
      <c r="C28" s="26"/>
      <c r="D28" s="31"/>
      <c r="E28" s="36"/>
      <c r="F28" s="26"/>
      <c r="G28" s="6"/>
      <c r="H28" s="6"/>
      <c r="I28" s="6"/>
      <c r="J28" s="6"/>
      <c r="K28" s="7"/>
    </row>
    <row r="29" spans="1:11" s="18" customFormat="1" ht="25.05" customHeight="1">
      <c r="A29" s="35"/>
      <c r="B29" s="28"/>
      <c r="C29" s="26"/>
      <c r="D29" s="6"/>
      <c r="E29" s="6"/>
      <c r="F29" s="6"/>
      <c r="G29" s="6"/>
      <c r="H29" s="6"/>
      <c r="I29" s="6"/>
      <c r="J29" s="6"/>
      <c r="K29" s="7"/>
    </row>
    <row r="30" spans="1:11" s="18" customFormat="1" ht="25.05" customHeight="1">
      <c r="A30" s="35"/>
      <c r="B30" s="36" t="str">
        <f>Feuil3!C7</f>
        <v>Marcellin Messier</v>
      </c>
      <c r="C30" s="26"/>
      <c r="D30" s="6"/>
      <c r="E30" s="6"/>
      <c r="F30" s="6"/>
      <c r="G30" s="6"/>
      <c r="H30" s="6"/>
      <c r="I30" s="6"/>
      <c r="J30" s="24">
        <v>43830</v>
      </c>
      <c r="K30" s="7"/>
    </row>
    <row r="31" spans="1:11" s="18" customFormat="1" ht="25.05" customHeight="1">
      <c r="A31" s="35"/>
      <c r="B31" s="36"/>
      <c r="C31" s="26"/>
      <c r="D31" s="6"/>
      <c r="E31" s="6"/>
      <c r="F31" s="6"/>
      <c r="G31" s="6"/>
      <c r="H31" s="6"/>
      <c r="I31" s="6"/>
      <c r="J31" s="6"/>
      <c r="K31" s="7"/>
    </row>
    <row r="32" spans="1:11" s="18" customFormat="1" ht="25.05" customHeight="1" thickBot="1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s="20" customFormat="1" ht="25.05" customHeight="1" thickBot="1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</row>
  </sheetData>
  <mergeCells count="45">
    <mergeCell ref="A1:K1"/>
    <mergeCell ref="J7:J8"/>
    <mergeCell ref="J9:J10"/>
    <mergeCell ref="G16:G25"/>
    <mergeCell ref="I16:I25"/>
    <mergeCell ref="H23:H25"/>
    <mergeCell ref="H19:H22"/>
    <mergeCell ref="H16:H18"/>
    <mergeCell ref="J19:J20"/>
    <mergeCell ref="J21:J22"/>
    <mergeCell ref="I6:I11"/>
    <mergeCell ref="A16:A21"/>
    <mergeCell ref="B16:B17"/>
    <mergeCell ref="C16:C21"/>
    <mergeCell ref="B18:B19"/>
    <mergeCell ref="B20:B21"/>
    <mergeCell ref="B8:B9"/>
    <mergeCell ref="B10:B11"/>
    <mergeCell ref="B6:B7"/>
    <mergeCell ref="A6:A11"/>
    <mergeCell ref="C6:C11"/>
    <mergeCell ref="H6:H7"/>
    <mergeCell ref="H8:H9"/>
    <mergeCell ref="H10:H11"/>
    <mergeCell ref="D3:D8"/>
    <mergeCell ref="F3:F8"/>
    <mergeCell ref="E7:E8"/>
    <mergeCell ref="E5:E6"/>
    <mergeCell ref="G6:G11"/>
    <mergeCell ref="D23:D28"/>
    <mergeCell ref="E3:E4"/>
    <mergeCell ref="D13:D18"/>
    <mergeCell ref="F13:F18"/>
    <mergeCell ref="E15:E16"/>
    <mergeCell ref="E17:E18"/>
    <mergeCell ref="E27:E28"/>
    <mergeCell ref="E23:E24"/>
    <mergeCell ref="F23:F28"/>
    <mergeCell ref="E25:E26"/>
    <mergeCell ref="E13:E14"/>
    <mergeCell ref="A26:A31"/>
    <mergeCell ref="B26:B27"/>
    <mergeCell ref="C26:C31"/>
    <mergeCell ref="B30:B31"/>
    <mergeCell ref="B28:B29"/>
  </mergeCells>
  <phoneticPr fontId="1" type="noConversion"/>
  <pageMargins left="0.55118110236220474" right="0.15748031496062992" top="0.59055118110236227" bottom="0.59055118110236227" header="0.31496062992125984" footer="0.31496062992125984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zoomScaleNormal="100" workbookViewId="0">
      <selection sqref="A1:J1"/>
    </sheetView>
  </sheetViews>
  <sheetFormatPr defaultColWidth="11.5546875" defaultRowHeight="14.1" customHeight="1"/>
  <cols>
    <col min="1" max="1" width="4.77734375" customWidth="1"/>
    <col min="2" max="2" width="30.77734375" customWidth="1"/>
    <col min="3" max="4" width="4.77734375" customWidth="1"/>
    <col min="5" max="5" width="30.77734375" customWidth="1"/>
    <col min="6" max="7" width="4.77734375" customWidth="1"/>
    <col min="8" max="8" width="30.77734375" customWidth="1"/>
    <col min="9" max="9" width="4.77734375" customWidth="1"/>
    <col min="10" max="10" width="30.77734375" customWidth="1"/>
  </cols>
  <sheetData>
    <row r="1" spans="1:10" ht="44.4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4.1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" customHeight="1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5" customHeight="1">
      <c r="A4" s="58" t="s">
        <v>20</v>
      </c>
      <c r="B4" s="59" t="str">
        <f>Feuil3!E7</f>
        <v>Pierre Drapeau</v>
      </c>
      <c r="C4" s="60">
        <f>Feuil3!K7</f>
        <v>384</v>
      </c>
      <c r="D4" s="6"/>
      <c r="E4" s="6"/>
      <c r="F4" s="6"/>
      <c r="G4" s="64" t="s">
        <v>24</v>
      </c>
      <c r="H4" s="59" t="str">
        <f>Feuil3!E10</f>
        <v>Martin Starr</v>
      </c>
      <c r="I4" s="60">
        <f>Feuil3!J9</f>
        <v>213</v>
      </c>
      <c r="J4" s="7"/>
    </row>
    <row r="5" spans="1:10" ht="15" customHeight="1">
      <c r="A5" s="58"/>
      <c r="B5" s="59"/>
      <c r="C5" s="60"/>
      <c r="D5" s="6"/>
      <c r="E5" s="6"/>
      <c r="F5" s="6"/>
      <c r="G5" s="64"/>
      <c r="H5" s="59"/>
      <c r="I5" s="60"/>
      <c r="J5" s="66" t="str">
        <f>Feuil3!F8</f>
        <v>Réjean Aubin</v>
      </c>
    </row>
    <row r="6" spans="1:10" ht="15" customHeight="1">
      <c r="A6" s="58"/>
      <c r="B6" s="61" t="str">
        <f>Feuil3!G7</f>
        <v>Boucherville Dimanche 26 janvier - 13:30 hres</v>
      </c>
      <c r="C6" s="60"/>
      <c r="D6" s="6"/>
      <c r="E6" s="6"/>
      <c r="F6" s="6"/>
      <c r="G6" s="64"/>
      <c r="H6" s="65" t="str">
        <f>Feuil3!G9</f>
        <v>Glenmore Vendredi 31 janvier - 15:30 hres</v>
      </c>
      <c r="I6" s="60"/>
      <c r="J6" s="67"/>
    </row>
    <row r="7" spans="1:10" ht="15" customHeight="1">
      <c r="A7" s="58"/>
      <c r="B7" s="62"/>
      <c r="C7" s="60"/>
      <c r="D7" s="63" t="s">
        <v>22</v>
      </c>
      <c r="E7" s="59" t="str">
        <f>Feuil3!F5</f>
        <v>Pierre Drapeau</v>
      </c>
      <c r="F7" s="60">
        <f>Feuil3!H8</f>
        <v>211</v>
      </c>
      <c r="G7" s="63"/>
      <c r="H7" s="65"/>
      <c r="I7" s="60"/>
      <c r="J7" s="44" t="s">
        <v>45</v>
      </c>
    </row>
    <row r="8" spans="1:10" ht="15" customHeight="1">
      <c r="A8" s="58"/>
      <c r="B8" s="59" t="str">
        <f>Feuil3!E5</f>
        <v>Claude Jacques</v>
      </c>
      <c r="C8" s="60"/>
      <c r="D8" s="63"/>
      <c r="E8" s="59"/>
      <c r="F8" s="60"/>
      <c r="G8" s="63"/>
      <c r="H8" s="59" t="str">
        <f>Feuil3!F6</f>
        <v>Réjean Aubin</v>
      </c>
      <c r="I8" s="60"/>
      <c r="J8" s="45"/>
    </row>
    <row r="9" spans="1:10" ht="15" customHeight="1">
      <c r="A9" s="58"/>
      <c r="B9" s="59"/>
      <c r="C9" s="60"/>
      <c r="D9" s="63"/>
      <c r="E9" s="61" t="str">
        <f>Feuil3!G8</f>
        <v>Glenmore Vendredi 31 janvier - 12:00 hres</v>
      </c>
      <c r="F9" s="60"/>
      <c r="G9" s="63"/>
      <c r="H9" s="59"/>
      <c r="I9" s="60"/>
      <c r="J9" s="7"/>
    </row>
    <row r="10" spans="1:10" ht="15" customHeight="1">
      <c r="A10" s="5"/>
      <c r="B10" s="6"/>
      <c r="C10" s="6"/>
      <c r="D10" s="64"/>
      <c r="E10" s="62"/>
      <c r="F10" s="60"/>
      <c r="G10" s="6"/>
      <c r="H10" s="6"/>
      <c r="I10" s="6"/>
      <c r="J10" s="7"/>
    </row>
    <row r="11" spans="1:10" ht="15" customHeight="1">
      <c r="A11" s="5"/>
      <c r="B11" s="6"/>
      <c r="C11" s="6"/>
      <c r="D11" s="64"/>
      <c r="E11" s="59" t="str">
        <f>Feuil3!E9</f>
        <v>Réjean Aubin</v>
      </c>
      <c r="F11" s="60"/>
      <c r="G11" s="6"/>
      <c r="H11" s="6"/>
      <c r="I11" s="6"/>
      <c r="J11" s="7"/>
    </row>
    <row r="12" spans="1:10" ht="15" customHeight="1">
      <c r="A12" s="5"/>
      <c r="B12" s="6"/>
      <c r="C12" s="6"/>
      <c r="D12" s="64"/>
      <c r="E12" s="59"/>
      <c r="F12" s="60"/>
      <c r="G12" s="6"/>
      <c r="H12" s="6"/>
      <c r="I12" s="6"/>
      <c r="J12" s="7"/>
    </row>
    <row r="13" spans="1:10" ht="15" customHeight="1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ht="15" customHeight="1">
      <c r="A14" s="5"/>
      <c r="B14" s="6"/>
      <c r="C14" s="6"/>
      <c r="D14" s="6"/>
      <c r="E14" s="6"/>
      <c r="F14" s="6"/>
      <c r="G14" s="6"/>
      <c r="H14" s="6"/>
      <c r="I14" s="6"/>
      <c r="J14" s="7"/>
    </row>
    <row r="15" spans="1:10" ht="15" customHeight="1">
      <c r="A15" s="5"/>
      <c r="B15" s="6"/>
      <c r="C15" s="6"/>
      <c r="D15" s="6"/>
      <c r="E15" s="6"/>
      <c r="F15" s="6"/>
      <c r="G15" s="6"/>
      <c r="H15" s="6"/>
      <c r="I15" s="6"/>
      <c r="J15" s="7"/>
    </row>
    <row r="16" spans="1:10" ht="15" customHeight="1">
      <c r="A16" s="5"/>
      <c r="B16" s="6"/>
      <c r="C16" s="6"/>
      <c r="D16" s="6"/>
      <c r="E16" s="6"/>
      <c r="F16" s="6"/>
      <c r="G16" s="18"/>
      <c r="H16" s="6"/>
      <c r="I16" s="18"/>
      <c r="J16" s="7"/>
    </row>
    <row r="17" spans="1:10" ht="15" customHeight="1">
      <c r="A17" s="58" t="s">
        <v>21</v>
      </c>
      <c r="B17" s="59" t="str">
        <f>Feuil3!E4</f>
        <v>Luc Manseau</v>
      </c>
      <c r="C17" s="60">
        <f>Feuil3!H7</f>
        <v>381</v>
      </c>
      <c r="D17" s="6"/>
      <c r="E17" s="6"/>
      <c r="F17" s="6"/>
      <c r="G17" s="63" t="s">
        <v>25</v>
      </c>
      <c r="H17" s="59" t="str">
        <f>Feuil3!E11</f>
        <v>Luc Boissonneault</v>
      </c>
      <c r="I17" s="60">
        <f>Feuil3!I9</f>
        <v>212</v>
      </c>
      <c r="J17" s="7"/>
    </row>
    <row r="18" spans="1:10" ht="15" customHeight="1">
      <c r="A18" s="58"/>
      <c r="B18" s="59"/>
      <c r="C18" s="60"/>
      <c r="D18" s="6"/>
      <c r="E18" s="6"/>
      <c r="F18" s="6"/>
      <c r="G18" s="63"/>
      <c r="H18" s="59"/>
      <c r="I18" s="60"/>
      <c r="J18" s="66" t="str">
        <f>Feuil3!F9</f>
        <v>Luc Manseau</v>
      </c>
    </row>
    <row r="19" spans="1:10" ht="15" customHeight="1">
      <c r="A19" s="58"/>
      <c r="B19" s="61" t="str">
        <f>Feuil3!G7</f>
        <v>Boucherville Dimanche 26 janvier - 13:30 hres</v>
      </c>
      <c r="C19" s="60"/>
      <c r="D19" s="63" t="s">
        <v>23</v>
      </c>
      <c r="E19" s="59" t="str">
        <f>Feuil3!F4</f>
        <v>Luc Manseau</v>
      </c>
      <c r="F19" s="60">
        <f>Feuil3!K8</f>
        <v>214</v>
      </c>
      <c r="G19" s="63"/>
      <c r="H19" s="61" t="str">
        <f>Feuil3!G9</f>
        <v>Glenmore Vendredi 31 janvier - 15:30 hres</v>
      </c>
      <c r="I19" s="60"/>
      <c r="J19" s="67"/>
    </row>
    <row r="20" spans="1:10" ht="15" customHeight="1">
      <c r="A20" s="58"/>
      <c r="B20" s="62"/>
      <c r="C20" s="60"/>
      <c r="D20" s="63"/>
      <c r="E20" s="59"/>
      <c r="F20" s="60"/>
      <c r="G20" s="64"/>
      <c r="H20" s="62"/>
      <c r="I20" s="60"/>
      <c r="J20" s="44" t="s">
        <v>47</v>
      </c>
    </row>
    <row r="21" spans="1:10" ht="15" customHeight="1">
      <c r="A21" s="58"/>
      <c r="B21" s="59" t="str">
        <f>Feuil3!E6</f>
        <v>Marcellin Messier</v>
      </c>
      <c r="C21" s="60"/>
      <c r="D21" s="63"/>
      <c r="E21" s="61" t="str">
        <f>Feuil3!G8</f>
        <v>Glenmore Vendredi 31 janvier - 12:00 hres</v>
      </c>
      <c r="F21" s="60"/>
      <c r="G21" s="64"/>
      <c r="H21" s="59" t="str">
        <f>Feuil3!F7</f>
        <v>Luc Manseau</v>
      </c>
      <c r="I21" s="60"/>
      <c r="J21" s="45"/>
    </row>
    <row r="22" spans="1:10" ht="15" customHeight="1">
      <c r="A22" s="58"/>
      <c r="B22" s="59"/>
      <c r="C22" s="60"/>
      <c r="D22" s="64"/>
      <c r="E22" s="62"/>
      <c r="F22" s="60"/>
      <c r="G22" s="64"/>
      <c r="H22" s="59"/>
      <c r="I22" s="60"/>
      <c r="J22" s="7"/>
    </row>
    <row r="23" spans="1:10" ht="15" customHeight="1">
      <c r="A23" s="5"/>
      <c r="B23" s="6"/>
      <c r="C23" s="6"/>
      <c r="D23" s="64"/>
      <c r="E23" s="59" t="str">
        <f>Feuil3!E8</f>
        <v>Jacques Ricard</v>
      </c>
      <c r="F23" s="60"/>
      <c r="G23" s="6"/>
      <c r="H23" s="6"/>
      <c r="I23" s="6"/>
      <c r="J23" s="7"/>
    </row>
    <row r="24" spans="1:10" ht="15" customHeight="1">
      <c r="A24" s="5"/>
      <c r="B24" s="6"/>
      <c r="C24" s="6"/>
      <c r="D24" s="64"/>
      <c r="E24" s="59"/>
      <c r="F24" s="60"/>
      <c r="G24" s="6"/>
      <c r="H24" s="6"/>
      <c r="I24" s="6"/>
      <c r="J24" s="24">
        <v>43830</v>
      </c>
    </row>
    <row r="25" spans="1:10" ht="14.1" customHeight="1" thickBot="1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ht="14.1" customHeight="1">
      <c r="A26" s="5"/>
      <c r="B26" s="6"/>
      <c r="C26" s="6"/>
      <c r="D26" s="6"/>
      <c r="E26" s="6"/>
      <c r="F26" s="6"/>
      <c r="G26" s="6"/>
      <c r="H26" s="18"/>
      <c r="I26" s="6"/>
      <c r="J26" s="4"/>
    </row>
    <row r="27" spans="1:10" ht="14.1" customHeight="1">
      <c r="A27" s="5"/>
      <c r="B27" s="6"/>
      <c r="C27" s="6"/>
      <c r="D27" s="6"/>
      <c r="E27" s="6"/>
      <c r="F27" s="6"/>
      <c r="G27" s="6"/>
      <c r="H27" s="6"/>
      <c r="I27" s="6"/>
      <c r="J27" s="4"/>
    </row>
    <row r="28" spans="1:10" ht="14.1" customHeight="1">
      <c r="A28" s="5"/>
      <c r="B28" s="6"/>
      <c r="C28" s="6"/>
      <c r="D28" s="6"/>
      <c r="E28" s="6"/>
      <c r="F28" s="6"/>
      <c r="G28" s="6"/>
      <c r="H28" s="6"/>
      <c r="I28" s="6"/>
      <c r="J28" s="4"/>
    </row>
    <row r="29" spans="1:10" ht="14.1" customHeight="1">
      <c r="A29" s="5"/>
      <c r="B29" s="6"/>
      <c r="C29" s="6"/>
      <c r="D29" s="6"/>
      <c r="E29" s="6"/>
      <c r="F29" s="6"/>
      <c r="G29" s="6"/>
      <c r="H29" s="6"/>
      <c r="I29" s="6"/>
      <c r="J29" s="4"/>
    </row>
    <row r="30" spans="1:10" ht="14.1" customHeight="1">
      <c r="A30" s="5"/>
      <c r="B30" s="6"/>
      <c r="C30" s="6"/>
      <c r="D30" s="6"/>
      <c r="E30" s="6"/>
      <c r="F30" s="6"/>
      <c r="G30" s="6"/>
      <c r="H30" s="6"/>
      <c r="I30" s="6"/>
      <c r="J30" s="4"/>
    </row>
    <row r="31" spans="1:10" ht="14.1" customHeight="1">
      <c r="I31" s="4"/>
      <c r="J31" s="4"/>
    </row>
  </sheetData>
  <mergeCells count="35">
    <mergeCell ref="I17:I22"/>
    <mergeCell ref="H19:H20"/>
    <mergeCell ref="H21:H22"/>
    <mergeCell ref="J5:J6"/>
    <mergeCell ref="J7:J8"/>
    <mergeCell ref="J20:J21"/>
    <mergeCell ref="J18:J19"/>
    <mergeCell ref="A1:J1"/>
    <mergeCell ref="I4:I9"/>
    <mergeCell ref="F7:F12"/>
    <mergeCell ref="E11:E12"/>
    <mergeCell ref="B6:B7"/>
    <mergeCell ref="H4:H5"/>
    <mergeCell ref="H6:H7"/>
    <mergeCell ref="B4:B5"/>
    <mergeCell ref="B8:B9"/>
    <mergeCell ref="A4:A9"/>
    <mergeCell ref="E9:E10"/>
    <mergeCell ref="G4:G9"/>
    <mergeCell ref="A17:A22"/>
    <mergeCell ref="B17:B18"/>
    <mergeCell ref="C17:C22"/>
    <mergeCell ref="B19:B20"/>
    <mergeCell ref="H8:H9"/>
    <mergeCell ref="B21:B22"/>
    <mergeCell ref="D19:D24"/>
    <mergeCell ref="E19:E20"/>
    <mergeCell ref="F19:F24"/>
    <mergeCell ref="E21:E22"/>
    <mergeCell ref="E23:E24"/>
    <mergeCell ref="G17:G22"/>
    <mergeCell ref="H17:H18"/>
    <mergeCell ref="C4:C9"/>
    <mergeCell ref="D7:D12"/>
    <mergeCell ref="E7:E8"/>
  </mergeCells>
  <phoneticPr fontId="1" type="noConversion"/>
  <pageMargins left="0.35433070866141736" right="0.35433070866141736" top="1.1811023622047245" bottom="0.98425196850393704" header="0.51181102362204722" footer="0.51181102362204722"/>
  <pageSetup scale="8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2"/>
  <sheetViews>
    <sheetView zoomScaleNormal="100" workbookViewId="0">
      <selection activeCell="I15" sqref="I15:J15"/>
    </sheetView>
  </sheetViews>
  <sheetFormatPr defaultColWidth="8.77734375" defaultRowHeight="13.2"/>
  <cols>
    <col min="1" max="1" width="43.21875" customWidth="1"/>
    <col min="2" max="4" width="9.21875" style="1" customWidth="1"/>
    <col min="6" max="7" width="9.77734375" bestFit="1" customWidth="1"/>
  </cols>
  <sheetData>
    <row r="1" spans="1:10" s="1" customFormat="1" ht="13.8" thickBot="1">
      <c r="A1" s="12"/>
      <c r="B1" s="68" t="str">
        <f>Feuil3!O4</f>
        <v>Boucherville</v>
      </c>
      <c r="C1" s="69"/>
      <c r="D1" s="69"/>
      <c r="E1" s="69"/>
      <c r="F1" s="70"/>
      <c r="G1" s="68">
        <f>Feuil3!O11</f>
        <v>0</v>
      </c>
      <c r="H1" s="69"/>
      <c r="I1" s="69"/>
      <c r="J1" s="70"/>
    </row>
    <row r="2" spans="1:10" s="1" customFormat="1" ht="13.8" thickBot="1">
      <c r="A2" s="12"/>
      <c r="B2" s="15">
        <v>381</v>
      </c>
      <c r="C2" s="15">
        <v>382</v>
      </c>
      <c r="D2" s="15">
        <v>383</v>
      </c>
      <c r="E2" s="15">
        <v>384</v>
      </c>
      <c r="F2" s="15">
        <v>385</v>
      </c>
      <c r="G2" s="15">
        <v>211</v>
      </c>
      <c r="H2" s="15">
        <v>212</v>
      </c>
      <c r="I2" s="15">
        <v>213</v>
      </c>
      <c r="J2" s="15">
        <v>214</v>
      </c>
    </row>
    <row r="3" spans="1:10">
      <c r="A3" s="4"/>
      <c r="B3" s="11"/>
      <c r="C3" s="11"/>
      <c r="D3" s="11"/>
    </row>
    <row r="4" spans="1:10">
      <c r="A4" s="13" t="str">
        <f>Feuil3!P4</f>
        <v>Samedi 25 janvier - 10:00 hres</v>
      </c>
      <c r="B4" s="14" t="str">
        <f>IF(ISERROR(B36)=TRUE,"",B36)</f>
        <v/>
      </c>
      <c r="C4" s="14" t="str">
        <f t="shared" ref="C4:H4" si="0">IF(ISERROR(C36)=TRUE,"",C36)</f>
        <v>A1</v>
      </c>
      <c r="D4" s="14" t="str">
        <f t="shared" si="0"/>
        <v>A2</v>
      </c>
      <c r="E4" s="14" t="str">
        <f t="shared" si="0"/>
        <v>A3</v>
      </c>
      <c r="F4" s="14" t="str">
        <f t="shared" si="0"/>
        <v/>
      </c>
      <c r="G4" s="14" t="str">
        <f t="shared" si="0"/>
        <v/>
      </c>
      <c r="H4" s="14" t="str">
        <f t="shared" si="0"/>
        <v/>
      </c>
      <c r="I4" s="14" t="str">
        <f t="shared" ref="I4:J13" si="1">IF(ISERROR(I36)=TRUE,"",I36)</f>
        <v/>
      </c>
      <c r="J4" s="14" t="str">
        <f t="shared" si="1"/>
        <v/>
      </c>
    </row>
    <row r="5" spans="1:10">
      <c r="A5" s="13" t="str">
        <f>Feuil3!P5</f>
        <v>Samedi 25 janvier - 13:30 hres</v>
      </c>
      <c r="B5" s="14" t="str">
        <f t="shared" ref="B5:H13" si="2">IF(ISERROR(B37)=TRUE,"",B37)</f>
        <v>A5</v>
      </c>
      <c r="C5" s="14" t="str">
        <f t="shared" si="2"/>
        <v>A6</v>
      </c>
      <c r="D5" s="14" t="str">
        <f t="shared" si="2"/>
        <v>A7</v>
      </c>
      <c r="E5" s="14" t="str">
        <f t="shared" si="2"/>
        <v>A4</v>
      </c>
      <c r="F5" s="14" t="str">
        <f t="shared" si="2"/>
        <v>B1</v>
      </c>
      <c r="G5" s="14" t="str">
        <f t="shared" si="2"/>
        <v/>
      </c>
      <c r="H5" s="14" t="str">
        <f t="shared" si="2"/>
        <v/>
      </c>
      <c r="I5" s="14" t="str">
        <f t="shared" si="1"/>
        <v/>
      </c>
      <c r="J5" s="14" t="str">
        <f t="shared" si="1"/>
        <v/>
      </c>
    </row>
    <row r="6" spans="1:10">
      <c r="A6" s="13" t="str">
        <f>Feuil3!P6</f>
        <v>Dimanche 26 janvier - 10:00 hres</v>
      </c>
      <c r="B6" s="14" t="str">
        <f t="shared" si="2"/>
        <v>B2</v>
      </c>
      <c r="C6" s="14" t="str">
        <f t="shared" si="2"/>
        <v>A8</v>
      </c>
      <c r="D6" s="14" t="str">
        <f t="shared" si="2"/>
        <v>B4</v>
      </c>
      <c r="E6" s="14" t="str">
        <f t="shared" si="2"/>
        <v>A9</v>
      </c>
      <c r="F6" s="14" t="str">
        <f t="shared" si="2"/>
        <v>B3</v>
      </c>
      <c r="G6" s="14" t="str">
        <f t="shared" si="2"/>
        <v/>
      </c>
      <c r="H6" s="14" t="str">
        <f t="shared" si="2"/>
        <v/>
      </c>
      <c r="I6" s="14" t="str">
        <f t="shared" si="1"/>
        <v/>
      </c>
      <c r="J6" s="14" t="str">
        <f t="shared" si="1"/>
        <v/>
      </c>
    </row>
    <row r="7" spans="1:10">
      <c r="A7" s="13" t="str">
        <f>Feuil3!P7</f>
        <v>Dimanche 26 janvier - 13:30 hres</v>
      </c>
      <c r="B7" s="14" t="str">
        <f t="shared" si="2"/>
        <v>C2</v>
      </c>
      <c r="C7" s="14" t="str">
        <f t="shared" si="2"/>
        <v>B6</v>
      </c>
      <c r="D7" s="14" t="str">
        <f t="shared" si="2"/>
        <v>A10</v>
      </c>
      <c r="E7" s="14" t="str">
        <f t="shared" si="2"/>
        <v>C1</v>
      </c>
      <c r="F7" s="14" t="str">
        <f t="shared" si="2"/>
        <v>B5</v>
      </c>
      <c r="G7" s="14" t="str">
        <f t="shared" si="2"/>
        <v/>
      </c>
      <c r="H7" s="14" t="str">
        <f t="shared" si="2"/>
        <v/>
      </c>
      <c r="I7" s="14" t="str">
        <f t="shared" si="1"/>
        <v/>
      </c>
      <c r="J7" s="14" t="str">
        <f t="shared" si="1"/>
        <v/>
      </c>
    </row>
    <row r="8" spans="1:10">
      <c r="A8" s="13" t="str">
        <f>Feuil3!P8</f>
        <v>Vendredi 31 janvier - 12:00 hres</v>
      </c>
      <c r="B8" s="14" t="str">
        <f t="shared" si="2"/>
        <v/>
      </c>
      <c r="C8" s="14" t="str">
        <f t="shared" si="2"/>
        <v/>
      </c>
      <c r="D8" s="14" t="str">
        <f t="shared" si="2"/>
        <v/>
      </c>
      <c r="E8" s="14" t="str">
        <f t="shared" si="2"/>
        <v/>
      </c>
      <c r="F8" s="14" t="str">
        <f t="shared" si="2"/>
        <v/>
      </c>
      <c r="G8" s="14" t="str">
        <f t="shared" si="2"/>
        <v>C3</v>
      </c>
      <c r="H8" s="14" t="str">
        <f t="shared" si="2"/>
        <v>B7</v>
      </c>
      <c r="I8" s="14" t="str">
        <f t="shared" si="1"/>
        <v>B8</v>
      </c>
      <c r="J8" s="14" t="str">
        <f t="shared" si="1"/>
        <v>C4</v>
      </c>
    </row>
    <row r="9" spans="1:10">
      <c r="A9" s="13" t="str">
        <f>Feuil3!P9</f>
        <v>Vendredi 31 janvier - 15:30 hres</v>
      </c>
      <c r="B9" s="14" t="str">
        <f t="shared" si="2"/>
        <v/>
      </c>
      <c r="C9" s="14" t="str">
        <f t="shared" si="2"/>
        <v/>
      </c>
      <c r="D9" s="14" t="str">
        <f t="shared" si="2"/>
        <v/>
      </c>
      <c r="E9" s="14" t="str">
        <f t="shared" si="2"/>
        <v/>
      </c>
      <c r="F9" s="14" t="str">
        <f t="shared" si="2"/>
        <v/>
      </c>
      <c r="G9" s="14" t="str">
        <f t="shared" si="2"/>
        <v/>
      </c>
      <c r="H9" s="14" t="str">
        <f t="shared" si="2"/>
        <v>C6</v>
      </c>
      <c r="I9" s="14" t="str">
        <f t="shared" si="1"/>
        <v>C5</v>
      </c>
      <c r="J9" s="14" t="str">
        <f t="shared" si="1"/>
        <v/>
      </c>
    </row>
    <row r="10" spans="1:10">
      <c r="A10" s="13">
        <f>Feuil3!P10</f>
        <v>0</v>
      </c>
      <c r="B10" s="14">
        <f t="shared" si="2"/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1"/>
        <v>0</v>
      </c>
      <c r="J10" s="14">
        <f t="shared" si="1"/>
        <v>0</v>
      </c>
    </row>
    <row r="11" spans="1:10">
      <c r="A11" s="13">
        <f>Feuil3!P11</f>
        <v>0</v>
      </c>
      <c r="B11" s="14">
        <f t="shared" si="2"/>
        <v>0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1"/>
        <v>0</v>
      </c>
      <c r="J11" s="14">
        <f t="shared" si="1"/>
        <v>0</v>
      </c>
    </row>
    <row r="12" spans="1:10">
      <c r="A12" s="13">
        <f>Feuil3!P12</f>
        <v>0</v>
      </c>
      <c r="B12" s="14">
        <f t="shared" si="2"/>
        <v>0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1"/>
        <v>0</v>
      </c>
      <c r="J12" s="14">
        <f t="shared" si="1"/>
        <v>0</v>
      </c>
    </row>
    <row r="13" spans="1:10">
      <c r="A13" s="13">
        <f>Feuil3!P13</f>
        <v>0</v>
      </c>
      <c r="B13" s="14">
        <f t="shared" si="2"/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1"/>
        <v>0</v>
      </c>
      <c r="J13" s="14">
        <f t="shared" si="1"/>
        <v>0</v>
      </c>
    </row>
    <row r="14" spans="1:10">
      <c r="A14" s="4"/>
      <c r="B14" s="12"/>
      <c r="C14" s="12"/>
      <c r="D14" s="12"/>
    </row>
    <row r="15" spans="1:10" ht="15.6">
      <c r="I15" s="71">
        <v>43830</v>
      </c>
      <c r="J15" s="71"/>
    </row>
    <row r="34" spans="1:11">
      <c r="B34" s="1">
        <f>B2</f>
        <v>381</v>
      </c>
      <c r="C34" s="1">
        <f t="shared" ref="C34:H34" si="3">C2</f>
        <v>382</v>
      </c>
      <c r="D34" s="1">
        <f t="shared" si="3"/>
        <v>383</v>
      </c>
      <c r="E34" s="1">
        <f t="shared" si="3"/>
        <v>384</v>
      </c>
      <c r="F34" s="1">
        <f t="shared" si="3"/>
        <v>385</v>
      </c>
      <c r="G34" s="1">
        <f t="shared" si="3"/>
        <v>211</v>
      </c>
      <c r="H34" s="1">
        <f t="shared" si="3"/>
        <v>212</v>
      </c>
      <c r="I34" s="1">
        <f>I2</f>
        <v>213</v>
      </c>
      <c r="J34" s="1">
        <f>J2</f>
        <v>214</v>
      </c>
    </row>
    <row r="36" spans="1:11">
      <c r="A36" s="19" t="str">
        <f t="shared" ref="A36:A41" si="4">A4</f>
        <v>Samedi 25 janvier - 10:00 hres</v>
      </c>
      <c r="B36" s="14" t="e">
        <f>VLOOKUP(B$2,$B$59:$C$61,2,FALSE)</f>
        <v>#N/A</v>
      </c>
      <c r="C36" s="14" t="str">
        <f t="shared" ref="C36:J36" si="5">VLOOKUP(C$2,$B$59:$C$61,2,FALSE)</f>
        <v>A1</v>
      </c>
      <c r="D36" s="14" t="str">
        <f t="shared" si="5"/>
        <v>A2</v>
      </c>
      <c r="E36" s="14" t="str">
        <f t="shared" si="5"/>
        <v>A3</v>
      </c>
      <c r="F36" s="14" t="e">
        <f t="shared" si="5"/>
        <v>#N/A</v>
      </c>
      <c r="G36" s="14" t="e">
        <f t="shared" si="5"/>
        <v>#N/A</v>
      </c>
      <c r="H36" s="14" t="e">
        <f t="shared" si="5"/>
        <v>#N/A</v>
      </c>
      <c r="I36" s="14" t="e">
        <f t="shared" si="5"/>
        <v>#N/A</v>
      </c>
      <c r="J36" s="14" t="e">
        <f t="shared" si="5"/>
        <v>#N/A</v>
      </c>
    </row>
    <row r="37" spans="1:11">
      <c r="A37" s="19" t="str">
        <f t="shared" si="4"/>
        <v>Samedi 25 janvier - 13:30 hres</v>
      </c>
      <c r="B37" s="14" t="str">
        <f>VLOOKUP(B$2,$B$62:$C$66,2,FALSE)</f>
        <v>A5</v>
      </c>
      <c r="C37" s="14" t="str">
        <f t="shared" ref="C37:J37" si="6">VLOOKUP(C$2,$B$62:$C$66,2,FALSE)</f>
        <v>A6</v>
      </c>
      <c r="D37" s="14" t="str">
        <f t="shared" si="6"/>
        <v>A7</v>
      </c>
      <c r="E37" s="14" t="str">
        <f t="shared" si="6"/>
        <v>A4</v>
      </c>
      <c r="F37" s="14" t="str">
        <f t="shared" si="6"/>
        <v>B1</v>
      </c>
      <c r="G37" s="14" t="e">
        <f t="shared" si="6"/>
        <v>#N/A</v>
      </c>
      <c r="H37" s="14" t="e">
        <f t="shared" si="6"/>
        <v>#N/A</v>
      </c>
      <c r="I37" s="14" t="e">
        <f t="shared" si="6"/>
        <v>#N/A</v>
      </c>
      <c r="J37" s="14" t="e">
        <f t="shared" si="6"/>
        <v>#N/A</v>
      </c>
    </row>
    <row r="38" spans="1:11">
      <c r="A38" s="19" t="str">
        <f t="shared" si="4"/>
        <v>Dimanche 26 janvier - 10:00 hres</v>
      </c>
      <c r="B38" s="14" t="str">
        <f>VLOOKUP(B$2,$B$67:$C$71,2,FALSE)</f>
        <v>B2</v>
      </c>
      <c r="C38" s="14" t="str">
        <f t="shared" ref="C38:J38" si="7">VLOOKUP(C$2,$B$67:$C$71,2,FALSE)</f>
        <v>A8</v>
      </c>
      <c r="D38" s="14" t="str">
        <f t="shared" si="7"/>
        <v>B4</v>
      </c>
      <c r="E38" s="14" t="str">
        <f t="shared" si="7"/>
        <v>A9</v>
      </c>
      <c r="F38" s="14" t="str">
        <f t="shared" si="7"/>
        <v>B3</v>
      </c>
      <c r="G38" s="14" t="e">
        <f t="shared" si="7"/>
        <v>#N/A</v>
      </c>
      <c r="H38" s="14" t="e">
        <f t="shared" si="7"/>
        <v>#N/A</v>
      </c>
      <c r="I38" s="14" t="e">
        <f t="shared" si="7"/>
        <v>#N/A</v>
      </c>
      <c r="J38" s="14" t="e">
        <f t="shared" si="7"/>
        <v>#N/A</v>
      </c>
    </row>
    <row r="39" spans="1:11">
      <c r="A39" s="19" t="str">
        <f t="shared" si="4"/>
        <v>Dimanche 26 janvier - 13:30 hres</v>
      </c>
      <c r="B39" s="14" t="str">
        <f>VLOOKUP(B$2,$B$72:$C$76,2,FALSE)</f>
        <v>C2</v>
      </c>
      <c r="C39" s="14" t="str">
        <f t="shared" ref="C39:J39" si="8">VLOOKUP(C$2,$B$72:$C$76,2,FALSE)</f>
        <v>B6</v>
      </c>
      <c r="D39" s="14" t="str">
        <f t="shared" si="8"/>
        <v>A10</v>
      </c>
      <c r="E39" s="14" t="str">
        <f t="shared" si="8"/>
        <v>C1</v>
      </c>
      <c r="F39" s="14" t="str">
        <f t="shared" si="8"/>
        <v>B5</v>
      </c>
      <c r="G39" s="14" t="e">
        <f t="shared" si="8"/>
        <v>#N/A</v>
      </c>
      <c r="H39" s="14" t="e">
        <f t="shared" si="8"/>
        <v>#N/A</v>
      </c>
      <c r="I39" s="14" t="e">
        <f t="shared" si="8"/>
        <v>#N/A</v>
      </c>
      <c r="J39" s="14" t="e">
        <f t="shared" si="8"/>
        <v>#N/A</v>
      </c>
    </row>
    <row r="40" spans="1:11">
      <c r="A40" s="19" t="str">
        <f t="shared" si="4"/>
        <v>Vendredi 31 janvier - 12:00 hres</v>
      </c>
      <c r="B40" s="14" t="e">
        <f>VLOOKUP(B$2,$B$77:$C$80,2,FALSE)</f>
        <v>#N/A</v>
      </c>
      <c r="C40" s="14" t="e">
        <f t="shared" ref="C40:J40" si="9">VLOOKUP(C$2,$B$77:$C$80,2,FALSE)</f>
        <v>#N/A</v>
      </c>
      <c r="D40" s="14" t="e">
        <f t="shared" si="9"/>
        <v>#N/A</v>
      </c>
      <c r="E40" s="14" t="e">
        <f t="shared" si="9"/>
        <v>#N/A</v>
      </c>
      <c r="F40" s="14" t="e">
        <f t="shared" si="9"/>
        <v>#N/A</v>
      </c>
      <c r="G40" s="14" t="str">
        <f t="shared" si="9"/>
        <v>C3</v>
      </c>
      <c r="H40" s="14" t="str">
        <f t="shared" si="9"/>
        <v>B7</v>
      </c>
      <c r="I40" s="14" t="str">
        <f t="shared" si="9"/>
        <v>B8</v>
      </c>
      <c r="J40" s="14" t="str">
        <f t="shared" si="9"/>
        <v>C4</v>
      </c>
    </row>
    <row r="41" spans="1:11">
      <c r="A41" s="19" t="str">
        <f t="shared" si="4"/>
        <v>Vendredi 31 janvier - 15:30 hres</v>
      </c>
      <c r="B41" s="14" t="e">
        <f>VLOOKUP(B$2,$B$81:$C$82,2,FALSE)</f>
        <v>#N/A</v>
      </c>
      <c r="C41" s="14" t="e">
        <f t="shared" ref="C41:J41" si="10">VLOOKUP(C$2,$B$81:$C$82,2,FALSE)</f>
        <v>#N/A</v>
      </c>
      <c r="D41" s="14" t="e">
        <f t="shared" si="10"/>
        <v>#N/A</v>
      </c>
      <c r="E41" s="14" t="e">
        <f t="shared" si="10"/>
        <v>#N/A</v>
      </c>
      <c r="F41" s="14" t="e">
        <f t="shared" si="10"/>
        <v>#N/A</v>
      </c>
      <c r="G41" s="14" t="e">
        <f t="shared" si="10"/>
        <v>#N/A</v>
      </c>
      <c r="H41" s="14" t="str">
        <f t="shared" si="10"/>
        <v>C6</v>
      </c>
      <c r="I41" s="14" t="str">
        <f t="shared" si="10"/>
        <v>C5</v>
      </c>
      <c r="J41" s="14" t="e">
        <f t="shared" si="10"/>
        <v>#N/A</v>
      </c>
    </row>
    <row r="42" spans="1:11">
      <c r="A42" s="19"/>
      <c r="B42" s="14"/>
      <c r="C42" s="14"/>
      <c r="D42" s="14"/>
      <c r="E42" s="14"/>
      <c r="F42" s="14"/>
      <c r="G42" s="14"/>
      <c r="H42" s="14"/>
      <c r="I42" s="14"/>
      <c r="J42" s="14"/>
    </row>
    <row r="43" spans="1:11">
      <c r="A43" s="19"/>
      <c r="B43" s="14"/>
      <c r="C43" s="14"/>
      <c r="D43" s="14"/>
      <c r="E43" s="14"/>
      <c r="F43" s="14"/>
      <c r="G43" s="14"/>
      <c r="H43" s="14"/>
      <c r="I43" s="14"/>
      <c r="J43" s="14"/>
    </row>
    <row r="44" spans="1:11">
      <c r="A44" s="19"/>
      <c r="B44" s="14"/>
      <c r="C44" s="14"/>
      <c r="D44" s="14"/>
      <c r="E44" s="14"/>
      <c r="F44" s="14"/>
      <c r="G44" s="14"/>
      <c r="H44" s="14"/>
      <c r="I44" s="14"/>
      <c r="J44" s="14"/>
    </row>
    <row r="45" spans="1:11">
      <c r="A45" s="19"/>
      <c r="B45" s="14"/>
      <c r="C45" s="14"/>
      <c r="D45" s="14"/>
      <c r="E45" s="14"/>
      <c r="F45" s="14"/>
      <c r="G45" s="14"/>
      <c r="H45" s="14"/>
      <c r="I45" s="14"/>
      <c r="J45" s="14"/>
    </row>
    <row r="46" spans="1:11">
      <c r="A46" s="19"/>
      <c r="B46" s="14"/>
      <c r="C46" s="14"/>
      <c r="D46" s="14"/>
      <c r="E46" s="14"/>
      <c r="F46" s="14"/>
      <c r="G46" s="14"/>
      <c r="H46" s="14"/>
      <c r="I46" s="14"/>
      <c r="J46" s="14"/>
    </row>
    <row r="48" spans="1:11">
      <c r="A48" s="19" t="str">
        <f t="shared" ref="A48:A53" si="11">A36</f>
        <v>Samedi 25 janvier - 10:00 hres</v>
      </c>
      <c r="B48" s="1">
        <f>IF(ISERROR(B36)=TRUE,0,1)</f>
        <v>0</v>
      </c>
      <c r="C48" s="1">
        <f t="shared" ref="C48:H48" si="12">IF(ISERROR(C36)=TRUE,0,1)</f>
        <v>1</v>
      </c>
      <c r="D48" s="1">
        <f t="shared" si="12"/>
        <v>1</v>
      </c>
      <c r="E48" s="1">
        <f t="shared" si="12"/>
        <v>1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ref="I48:J53" si="13">IF(ISERROR(I36)=TRUE,0,1)</f>
        <v>0</v>
      </c>
      <c r="J48" s="1">
        <f t="shared" si="13"/>
        <v>0</v>
      </c>
      <c r="K48" s="1">
        <f>SUM(B48:J48)</f>
        <v>3</v>
      </c>
    </row>
    <row r="49" spans="1:11">
      <c r="A49" s="19" t="str">
        <f t="shared" si="11"/>
        <v>Samedi 25 janvier - 13:30 hres</v>
      </c>
      <c r="B49" s="1">
        <f t="shared" ref="B49:H53" si="14">IF(ISERROR(B37)=TRUE,0,1)</f>
        <v>1</v>
      </c>
      <c r="C49" s="1">
        <f t="shared" si="14"/>
        <v>1</v>
      </c>
      <c r="D49" s="1">
        <f t="shared" si="14"/>
        <v>1</v>
      </c>
      <c r="E49" s="1">
        <f t="shared" si="14"/>
        <v>1</v>
      </c>
      <c r="F49" s="1">
        <f t="shared" si="14"/>
        <v>1</v>
      </c>
      <c r="G49" s="1">
        <f t="shared" si="14"/>
        <v>0</v>
      </c>
      <c r="H49" s="1">
        <f t="shared" si="14"/>
        <v>0</v>
      </c>
      <c r="I49" s="1">
        <f t="shared" si="13"/>
        <v>0</v>
      </c>
      <c r="J49" s="1">
        <f t="shared" si="13"/>
        <v>0</v>
      </c>
      <c r="K49" s="1">
        <f t="shared" ref="K49:K56" si="15">SUM(B49:J49)</f>
        <v>5</v>
      </c>
    </row>
    <row r="50" spans="1:11">
      <c r="A50" s="19" t="str">
        <f t="shared" si="11"/>
        <v>Dimanche 26 janvier - 10:00 hres</v>
      </c>
      <c r="B50" s="1">
        <f t="shared" si="14"/>
        <v>1</v>
      </c>
      <c r="C50" s="1">
        <f t="shared" si="14"/>
        <v>1</v>
      </c>
      <c r="D50" s="1">
        <f t="shared" si="14"/>
        <v>1</v>
      </c>
      <c r="E50" s="1">
        <f t="shared" si="14"/>
        <v>1</v>
      </c>
      <c r="F50" s="1">
        <f t="shared" si="14"/>
        <v>1</v>
      </c>
      <c r="G50" s="1">
        <f t="shared" si="14"/>
        <v>0</v>
      </c>
      <c r="H50" s="1">
        <f t="shared" si="14"/>
        <v>0</v>
      </c>
      <c r="I50" s="1">
        <f t="shared" si="13"/>
        <v>0</v>
      </c>
      <c r="J50" s="1">
        <f t="shared" si="13"/>
        <v>0</v>
      </c>
      <c r="K50" s="1">
        <f t="shared" si="15"/>
        <v>5</v>
      </c>
    </row>
    <row r="51" spans="1:11">
      <c r="A51" s="19" t="str">
        <f t="shared" si="11"/>
        <v>Dimanche 26 janvier - 13:30 hres</v>
      </c>
      <c r="B51" s="1">
        <f t="shared" si="14"/>
        <v>1</v>
      </c>
      <c r="C51" s="1">
        <f t="shared" si="14"/>
        <v>1</v>
      </c>
      <c r="D51" s="1">
        <f t="shared" si="14"/>
        <v>1</v>
      </c>
      <c r="E51" s="1">
        <f t="shared" si="14"/>
        <v>1</v>
      </c>
      <c r="F51" s="1">
        <f t="shared" si="14"/>
        <v>1</v>
      </c>
      <c r="G51" s="1">
        <f t="shared" si="14"/>
        <v>0</v>
      </c>
      <c r="H51" s="1">
        <f t="shared" si="14"/>
        <v>0</v>
      </c>
      <c r="I51" s="1">
        <f t="shared" si="13"/>
        <v>0</v>
      </c>
      <c r="J51" s="1">
        <f t="shared" si="13"/>
        <v>0</v>
      </c>
      <c r="K51" s="1">
        <f t="shared" si="15"/>
        <v>5</v>
      </c>
    </row>
    <row r="52" spans="1:11">
      <c r="A52" s="19" t="str">
        <f t="shared" si="11"/>
        <v>Vendredi 31 janvier - 12:00 hres</v>
      </c>
      <c r="B52" s="1">
        <f t="shared" si="14"/>
        <v>0</v>
      </c>
      <c r="C52" s="1">
        <f t="shared" si="14"/>
        <v>0</v>
      </c>
      <c r="D52" s="1">
        <f t="shared" si="14"/>
        <v>0</v>
      </c>
      <c r="E52" s="1">
        <f t="shared" si="14"/>
        <v>0</v>
      </c>
      <c r="F52" s="1">
        <f t="shared" si="14"/>
        <v>0</v>
      </c>
      <c r="G52" s="1">
        <f t="shared" si="14"/>
        <v>1</v>
      </c>
      <c r="H52" s="1">
        <f t="shared" si="14"/>
        <v>1</v>
      </c>
      <c r="I52" s="1">
        <f t="shared" si="13"/>
        <v>1</v>
      </c>
      <c r="J52" s="1">
        <f t="shared" si="13"/>
        <v>1</v>
      </c>
      <c r="K52" s="1">
        <f t="shared" si="15"/>
        <v>4</v>
      </c>
    </row>
    <row r="53" spans="1:11">
      <c r="A53" s="19" t="str">
        <f t="shared" si="11"/>
        <v>Vendredi 31 janvier - 15:30 hres</v>
      </c>
      <c r="B53" s="1">
        <f t="shared" si="14"/>
        <v>0</v>
      </c>
      <c r="C53" s="1">
        <f t="shared" si="14"/>
        <v>0</v>
      </c>
      <c r="D53" s="1">
        <f t="shared" si="14"/>
        <v>0</v>
      </c>
      <c r="E53" s="1">
        <f t="shared" si="14"/>
        <v>0</v>
      </c>
      <c r="F53" s="1">
        <f t="shared" si="14"/>
        <v>0</v>
      </c>
      <c r="G53" s="1">
        <f t="shared" si="14"/>
        <v>0</v>
      </c>
      <c r="H53" s="1">
        <f t="shared" si="14"/>
        <v>1</v>
      </c>
      <c r="I53" s="1">
        <f t="shared" si="13"/>
        <v>1</v>
      </c>
      <c r="J53" s="1">
        <f t="shared" si="13"/>
        <v>0</v>
      </c>
      <c r="K53" s="1">
        <f t="shared" si="15"/>
        <v>2</v>
      </c>
    </row>
    <row r="54" spans="1:11">
      <c r="A54" s="19"/>
      <c r="E54" s="1"/>
      <c r="F54" s="1"/>
      <c r="G54" s="1"/>
      <c r="H54" s="1"/>
      <c r="I54" s="1"/>
      <c r="J54" s="1"/>
      <c r="K54" s="1">
        <f t="shared" si="15"/>
        <v>0</v>
      </c>
    </row>
    <row r="55" spans="1:11">
      <c r="A55" s="19"/>
      <c r="E55" s="1"/>
      <c r="F55" s="1"/>
      <c r="G55" s="1"/>
      <c r="H55" s="1"/>
      <c r="I55" s="1"/>
      <c r="J55" s="1"/>
      <c r="K55" s="1">
        <f t="shared" si="15"/>
        <v>0</v>
      </c>
    </row>
    <row r="56" spans="1:11">
      <c r="A56" s="19"/>
      <c r="E56" s="1"/>
      <c r="F56" s="1"/>
      <c r="G56" s="1"/>
      <c r="H56" s="1"/>
      <c r="I56" s="1"/>
      <c r="J56" s="1"/>
      <c r="K56" s="1">
        <f t="shared" si="15"/>
        <v>0</v>
      </c>
    </row>
    <row r="57" spans="1:11">
      <c r="B57" s="1">
        <f>SUM(B48:B56)</f>
        <v>3</v>
      </c>
      <c r="C57" s="1">
        <f t="shared" ref="C57:H57" si="16">SUM(C48:C56)</f>
        <v>4</v>
      </c>
      <c r="D57" s="1">
        <f t="shared" si="16"/>
        <v>4</v>
      </c>
      <c r="E57" s="1">
        <f t="shared" si="16"/>
        <v>4</v>
      </c>
      <c r="F57" s="1">
        <f t="shared" si="16"/>
        <v>3</v>
      </c>
      <c r="G57" s="1">
        <f t="shared" si="16"/>
        <v>1</v>
      </c>
      <c r="H57" s="1">
        <f t="shared" si="16"/>
        <v>2</v>
      </c>
      <c r="I57" s="1">
        <f>SUM(I48:I56)</f>
        <v>2</v>
      </c>
      <c r="J57" s="1">
        <f>SUM(J48:J56)</f>
        <v>1</v>
      </c>
      <c r="K57" s="1">
        <f>SUM(K48:K56)</f>
        <v>24</v>
      </c>
    </row>
    <row r="59" spans="1:11">
      <c r="A59" t="str">
        <f>A!B8</f>
        <v>Boucherville Samedi 25 janvier - 10:00 hres</v>
      </c>
      <c r="B59" s="1">
        <f>A!C6</f>
        <v>382</v>
      </c>
      <c r="C59" s="1" t="str">
        <f>A!A6</f>
        <v>A1</v>
      </c>
    </row>
    <row r="60" spans="1:11">
      <c r="A60" t="str">
        <f>A!B40</f>
        <v>Boucherville Samedi 25 janvier - 10:00 hres</v>
      </c>
      <c r="B60" s="1">
        <f>A!C38</f>
        <v>383</v>
      </c>
      <c r="C60" s="1" t="str">
        <f>A!A38</f>
        <v>A2</v>
      </c>
    </row>
    <row r="61" spans="1:11">
      <c r="A61" t="str">
        <f>A!B48</f>
        <v>Boucherville Samedi 25 janvier - 10:00 hres</v>
      </c>
      <c r="B61" s="1">
        <f>A!C46</f>
        <v>384</v>
      </c>
      <c r="C61" s="1" t="str">
        <f>A!A46</f>
        <v>A3</v>
      </c>
    </row>
    <row r="62" spans="1:11">
      <c r="A62" t="str">
        <f>A!E5</f>
        <v>Boucherville Samedi 25 janvier - 13:30 hres</v>
      </c>
      <c r="B62" s="1">
        <f>A!F3</f>
        <v>384</v>
      </c>
      <c r="C62" s="1" t="str">
        <f>A!D3</f>
        <v>A4</v>
      </c>
    </row>
    <row r="63" spans="1:11">
      <c r="A63" t="str">
        <f>A!E20</f>
        <v>Boucherville Samedi 25 janvier - 13:30 hres</v>
      </c>
      <c r="B63" s="1">
        <f>A!F17</f>
        <v>381</v>
      </c>
      <c r="C63" s="1" t="str">
        <f>A!D17</f>
        <v>A5</v>
      </c>
    </row>
    <row r="64" spans="1:11">
      <c r="A64" t="str">
        <f>B!B8</f>
        <v>Boucherville Samedi 25 janvier - 13:30 hres</v>
      </c>
      <c r="B64" s="1">
        <f>B!C6</f>
        <v>385</v>
      </c>
      <c r="C64" s="1" t="str">
        <f>B!A6</f>
        <v>B1</v>
      </c>
    </row>
    <row r="65" spans="1:3">
      <c r="A65" t="str">
        <f>A!E36</f>
        <v>Boucherville Samedi 25 janvier - 13:30 hres</v>
      </c>
      <c r="B65" s="1">
        <f>A!F33</f>
        <v>382</v>
      </c>
      <c r="C65" s="1" t="str">
        <f>A!D33</f>
        <v>A6</v>
      </c>
    </row>
    <row r="66" spans="1:3">
      <c r="A66" t="str">
        <f>A!E51</f>
        <v>Boucherville Samedi 25 janvier - 13:30 hres</v>
      </c>
      <c r="B66" s="1">
        <f>A!F49</f>
        <v>383</v>
      </c>
      <c r="C66" s="1" t="str">
        <f>A!D49</f>
        <v>A7</v>
      </c>
    </row>
    <row r="67" spans="1:3">
      <c r="A67" t="str">
        <f>B!B18</f>
        <v>Boucherville Dimanche 26 janvier - 10:00 hres</v>
      </c>
      <c r="B67" s="1">
        <f>B!C16</f>
        <v>381</v>
      </c>
      <c r="C67" s="1" t="str">
        <f>B!A16</f>
        <v>B2</v>
      </c>
    </row>
    <row r="68" spans="1:3">
      <c r="A68" t="str">
        <f>B!B28</f>
        <v>Boucherville Dimanche 26 janvier - 10:00 hres</v>
      </c>
      <c r="B68" s="1">
        <f>B!C26</f>
        <v>385</v>
      </c>
      <c r="C68" s="1" t="str">
        <f>B!A26</f>
        <v>B3</v>
      </c>
    </row>
    <row r="69" spans="1:3">
      <c r="A69" t="str">
        <f>A!H11</f>
        <v>Boucherville Dimanche 26 janvier - 10:00 hres</v>
      </c>
      <c r="B69" s="1">
        <f>A!I6</f>
        <v>382</v>
      </c>
      <c r="C69" s="1" t="str">
        <f>A!G6</f>
        <v>A8</v>
      </c>
    </row>
    <row r="70" spans="1:3">
      <c r="A70" t="str">
        <f>A!H42</f>
        <v>Boucherville Dimanche 26 janvier - 10:00 hres</v>
      </c>
      <c r="B70" s="1">
        <f>A!I37</f>
        <v>384</v>
      </c>
      <c r="C70" s="1" t="str">
        <f>A!G37</f>
        <v>A9</v>
      </c>
    </row>
    <row r="71" spans="1:3">
      <c r="A71" t="str">
        <f>B!E5</f>
        <v>Boucherville Dimanche 26 janvier - 10:00 hres</v>
      </c>
      <c r="B71" s="1">
        <f>B!F3</f>
        <v>383</v>
      </c>
      <c r="C71" s="1" t="str">
        <f>B!D3</f>
        <v>B4</v>
      </c>
    </row>
    <row r="72" spans="1:3">
      <c r="A72" t="str">
        <f>B!E15</f>
        <v>Boucherville Dimanche 26 janvier - 13:30 hres</v>
      </c>
      <c r="B72" s="1">
        <f>B!F13</f>
        <v>385</v>
      </c>
      <c r="C72" s="1" t="str">
        <f>B!D13</f>
        <v>B5</v>
      </c>
    </row>
    <row r="73" spans="1:3">
      <c r="A73" t="str">
        <f>B!E25</f>
        <v>Boucherville Dimanche 26 janvier - 13:30 hres</v>
      </c>
      <c r="B73" s="1">
        <f>B!F23</f>
        <v>382</v>
      </c>
      <c r="C73" s="1" t="str">
        <f>B!D23</f>
        <v>B6</v>
      </c>
    </row>
    <row r="74" spans="1:3">
      <c r="A74" t="str">
        <f>'C'!B6</f>
        <v>Boucherville Dimanche 26 janvier - 13:30 hres</v>
      </c>
      <c r="B74" s="1">
        <f>'C'!C4</f>
        <v>384</v>
      </c>
      <c r="C74" s="1" t="str">
        <f>'C'!A4</f>
        <v>C1</v>
      </c>
    </row>
    <row r="75" spans="1:3">
      <c r="A75" t="str">
        <f>'C'!B19</f>
        <v>Boucherville Dimanche 26 janvier - 13:30 hres</v>
      </c>
      <c r="B75" s="1">
        <f>'C'!C17</f>
        <v>381</v>
      </c>
      <c r="C75" s="1" t="str">
        <f>'C'!A17</f>
        <v>C2</v>
      </c>
    </row>
    <row r="76" spans="1:3">
      <c r="A76" t="str">
        <f>A!K25</f>
        <v>Boucherville Dimanche 26 janvier - 13:30 hres</v>
      </c>
      <c r="B76" s="1">
        <f>A!L14</f>
        <v>383</v>
      </c>
      <c r="C76" s="1" t="str">
        <f>A!J14</f>
        <v>A10</v>
      </c>
    </row>
    <row r="77" spans="1:3">
      <c r="A77" t="str">
        <f>B!H8</f>
        <v>Glenmore Vendredi 31 janvier - 12:00 hres</v>
      </c>
      <c r="B77" s="1">
        <f>B!I6</f>
        <v>212</v>
      </c>
      <c r="C77" s="1" t="str">
        <f>B!G6</f>
        <v>B7</v>
      </c>
    </row>
    <row r="78" spans="1:3">
      <c r="A78" t="str">
        <f>B!H19</f>
        <v>Glenmore Vendredi 31 janvier - 12:00 hres</v>
      </c>
      <c r="B78" s="1">
        <f>B!I16</f>
        <v>213</v>
      </c>
      <c r="C78" s="1" t="str">
        <f>B!G16</f>
        <v>B8</v>
      </c>
    </row>
    <row r="79" spans="1:3">
      <c r="A79" t="str">
        <f>'C'!E9</f>
        <v>Glenmore Vendredi 31 janvier - 12:00 hres</v>
      </c>
      <c r="B79" s="1">
        <f>'C'!F7</f>
        <v>211</v>
      </c>
      <c r="C79" s="1" t="str">
        <f>'C'!D7</f>
        <v>C3</v>
      </c>
    </row>
    <row r="80" spans="1:3">
      <c r="A80" t="str">
        <f>'C'!E21</f>
        <v>Glenmore Vendredi 31 janvier - 12:00 hres</v>
      </c>
      <c r="B80" s="1">
        <f>'C'!F19</f>
        <v>214</v>
      </c>
      <c r="C80" s="1" t="str">
        <f>'C'!D19</f>
        <v>C4</v>
      </c>
    </row>
    <row r="81" spans="1:3">
      <c r="A81" t="str">
        <f>'C'!H6</f>
        <v>Glenmore Vendredi 31 janvier - 15:30 hres</v>
      </c>
      <c r="B81" s="1">
        <f>'C'!I4</f>
        <v>213</v>
      </c>
      <c r="C81" s="1" t="str">
        <f>'C'!G4</f>
        <v>C5</v>
      </c>
    </row>
    <row r="82" spans="1:3">
      <c r="A82" t="str">
        <f>'C'!H19</f>
        <v>Glenmore Vendredi 31 janvier - 15:30 hres</v>
      </c>
      <c r="B82" s="1">
        <f>'C'!I17</f>
        <v>212</v>
      </c>
      <c r="C82" s="1" t="str">
        <f>'C'!G17</f>
        <v>C6</v>
      </c>
    </row>
  </sheetData>
  <mergeCells count="3">
    <mergeCell ref="B1:F1"/>
    <mergeCell ref="G1:J1"/>
    <mergeCell ref="I15:J15"/>
  </mergeCells>
  <pageMargins left="0.75000000000000011" right="0.75000000000000011" top="0.984251969" bottom="0.984251969" header="0.5" footer="0.5"/>
  <pageSetup scale="98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P19"/>
  <sheetViews>
    <sheetView workbookViewId="0">
      <selection activeCell="F9" sqref="F9"/>
    </sheetView>
  </sheetViews>
  <sheetFormatPr defaultColWidth="10.77734375" defaultRowHeight="14.4"/>
  <cols>
    <col min="1" max="1" width="16.5546875" style="23" bestFit="1" customWidth="1"/>
    <col min="2" max="6" width="22" style="2" customWidth="1"/>
    <col min="7" max="7" width="41.44140625" style="2" customWidth="1"/>
    <col min="8" max="14" width="10.77734375" style="2"/>
    <col min="15" max="15" width="15.77734375" style="2" customWidth="1"/>
    <col min="16" max="16" width="22.5546875" style="2" bestFit="1" customWidth="1"/>
    <col min="17" max="16384" width="10.77734375" style="2"/>
  </cols>
  <sheetData>
    <row r="4" spans="1:16">
      <c r="A4" s="22" t="s">
        <v>53</v>
      </c>
      <c r="B4" s="22" t="s">
        <v>60</v>
      </c>
      <c r="C4" s="22" t="s">
        <v>59</v>
      </c>
      <c r="D4" s="22" t="s">
        <v>61</v>
      </c>
      <c r="E4" s="22" t="s">
        <v>59</v>
      </c>
      <c r="F4" s="22" t="s">
        <v>59</v>
      </c>
      <c r="G4" s="3" t="str">
        <f>CONCATENATE(O4," ",P4)</f>
        <v>Boucherville Samedi 25 janvier - 10:00 hres</v>
      </c>
      <c r="H4" s="2">
        <v>381</v>
      </c>
      <c r="I4" s="2">
        <v>382</v>
      </c>
      <c r="J4" s="2">
        <v>383</v>
      </c>
      <c r="K4" s="2">
        <v>384</v>
      </c>
      <c r="L4" s="2">
        <v>385</v>
      </c>
      <c r="O4" s="2" t="s">
        <v>30</v>
      </c>
      <c r="P4" s="21" t="s">
        <v>48</v>
      </c>
    </row>
    <row r="5" spans="1:16">
      <c r="A5" s="22" t="s">
        <v>54</v>
      </c>
      <c r="B5" s="22" t="s">
        <v>57</v>
      </c>
      <c r="C5" s="22" t="s">
        <v>62</v>
      </c>
      <c r="D5" s="22" t="s">
        <v>58</v>
      </c>
      <c r="E5" s="22" t="s">
        <v>62</v>
      </c>
      <c r="F5" s="22" t="s">
        <v>57</v>
      </c>
      <c r="G5" s="3" t="str">
        <f t="shared" ref="G5:G11" si="0">CONCATENATE(O5," ",P5)</f>
        <v>Boucherville Samedi 25 janvier - 13:30 hres</v>
      </c>
      <c r="H5" s="2">
        <v>381</v>
      </c>
      <c r="I5" s="2">
        <v>382</v>
      </c>
      <c r="J5" s="2">
        <v>383</v>
      </c>
      <c r="K5" s="2">
        <v>384</v>
      </c>
      <c r="L5" s="2">
        <v>385</v>
      </c>
      <c r="O5" s="2" t="s">
        <v>30</v>
      </c>
      <c r="P5" s="21" t="s">
        <v>49</v>
      </c>
    </row>
    <row r="6" spans="1:16">
      <c r="A6" s="22" t="s">
        <v>55</v>
      </c>
      <c r="B6" s="22" t="s">
        <v>58</v>
      </c>
      <c r="C6" s="22" t="s">
        <v>61</v>
      </c>
      <c r="D6" s="22" t="s">
        <v>63</v>
      </c>
      <c r="E6" s="22" t="s">
        <v>60</v>
      </c>
      <c r="F6" s="22" t="s">
        <v>63</v>
      </c>
      <c r="G6" s="3" t="str">
        <f t="shared" si="0"/>
        <v>Boucherville Dimanche 26 janvier - 10:00 hres</v>
      </c>
      <c r="H6" s="2">
        <v>381</v>
      </c>
      <c r="I6" s="2">
        <v>382</v>
      </c>
      <c r="J6" s="2">
        <v>383</v>
      </c>
      <c r="K6" s="2">
        <v>384</v>
      </c>
      <c r="L6" s="2">
        <v>385</v>
      </c>
      <c r="O6" s="2" t="s">
        <v>30</v>
      </c>
      <c r="P6" s="21" t="s">
        <v>50</v>
      </c>
    </row>
    <row r="7" spans="1:16">
      <c r="A7" s="22" t="s">
        <v>63</v>
      </c>
      <c r="B7" s="22" t="s">
        <v>53</v>
      </c>
      <c r="C7" s="22" t="s">
        <v>60</v>
      </c>
      <c r="D7" s="22" t="s">
        <v>61</v>
      </c>
      <c r="E7" s="22" t="s">
        <v>57</v>
      </c>
      <c r="F7" s="22" t="s">
        <v>59</v>
      </c>
      <c r="G7" s="3" t="str">
        <f t="shared" si="0"/>
        <v>Boucherville Dimanche 26 janvier - 13:30 hres</v>
      </c>
      <c r="H7" s="2">
        <v>381</v>
      </c>
      <c r="I7" s="2">
        <v>382</v>
      </c>
      <c r="J7" s="2">
        <v>383</v>
      </c>
      <c r="K7" s="2">
        <v>384</v>
      </c>
      <c r="L7" s="2">
        <v>385</v>
      </c>
      <c r="O7" s="2" t="s">
        <v>30</v>
      </c>
      <c r="P7" s="21" t="s">
        <v>51</v>
      </c>
    </row>
    <row r="8" spans="1:16">
      <c r="A8" s="22" t="s">
        <v>56</v>
      </c>
      <c r="B8" s="22" t="s">
        <v>56</v>
      </c>
      <c r="C8" s="22" t="s">
        <v>63</v>
      </c>
      <c r="D8" s="22" t="s">
        <v>53</v>
      </c>
      <c r="E8" s="22" t="s">
        <v>58</v>
      </c>
      <c r="F8" s="22" t="s">
        <v>63</v>
      </c>
      <c r="G8" s="3" t="str">
        <f t="shared" si="0"/>
        <v>Glenmore Vendredi 31 janvier - 12:00 hres</v>
      </c>
      <c r="H8" s="2">
        <v>211</v>
      </c>
      <c r="I8" s="2">
        <v>212</v>
      </c>
      <c r="J8" s="2">
        <v>213</v>
      </c>
      <c r="K8" s="2">
        <v>214</v>
      </c>
      <c r="O8" s="2" t="s">
        <v>29</v>
      </c>
      <c r="P8" s="21" t="s">
        <v>46</v>
      </c>
    </row>
    <row r="9" spans="1:16">
      <c r="A9" s="22" t="s">
        <v>57</v>
      </c>
      <c r="B9" s="22" t="s">
        <v>55</v>
      </c>
      <c r="C9" s="22" t="s">
        <v>57</v>
      </c>
      <c r="D9" s="22" t="s">
        <v>54</v>
      </c>
      <c r="E9" s="22" t="s">
        <v>63</v>
      </c>
      <c r="F9" s="22" t="s">
        <v>59</v>
      </c>
      <c r="G9" s="3" t="str">
        <f t="shared" si="0"/>
        <v>Glenmore Vendredi 31 janvier - 15:30 hres</v>
      </c>
      <c r="H9" s="2">
        <v>211</v>
      </c>
      <c r="I9" s="2">
        <v>212</v>
      </c>
      <c r="J9" s="2">
        <v>213</v>
      </c>
      <c r="K9" s="2">
        <v>214</v>
      </c>
      <c r="O9" s="2" t="s">
        <v>29</v>
      </c>
      <c r="P9" s="21" t="s">
        <v>52</v>
      </c>
    </row>
    <row r="10" spans="1:16">
      <c r="A10" s="22" t="s">
        <v>58</v>
      </c>
      <c r="B10" s="22" t="s">
        <v>54</v>
      </c>
      <c r="C10" s="22" t="s">
        <v>58</v>
      </c>
      <c r="D10" s="22" t="s">
        <v>61</v>
      </c>
      <c r="E10" s="22" t="s">
        <v>56</v>
      </c>
      <c r="F10" s="2" t="s">
        <v>39</v>
      </c>
      <c r="G10" s="3" t="str">
        <f t="shared" si="0"/>
        <v xml:space="preserve"> </v>
      </c>
    </row>
    <row r="11" spans="1:16">
      <c r="A11" s="22" t="s">
        <v>59</v>
      </c>
      <c r="B11" s="22" t="s">
        <v>56</v>
      </c>
      <c r="C11" s="22" t="s">
        <v>53</v>
      </c>
      <c r="D11" s="22" t="s">
        <v>53</v>
      </c>
      <c r="E11" s="22" t="s">
        <v>54</v>
      </c>
      <c r="F11" s="2" t="s">
        <v>40</v>
      </c>
      <c r="G11" s="3" t="str">
        <f t="shared" si="0"/>
        <v xml:space="preserve"> </v>
      </c>
    </row>
    <row r="12" spans="1:16">
      <c r="A12" s="22" t="s">
        <v>60</v>
      </c>
      <c r="B12" s="22" t="s">
        <v>55</v>
      </c>
      <c r="C12" s="22" t="s">
        <v>54</v>
      </c>
      <c r="D12" s="2" t="s">
        <v>33</v>
      </c>
      <c r="E12" s="2" t="s">
        <v>36</v>
      </c>
      <c r="F12" s="2" t="s">
        <v>41</v>
      </c>
      <c r="G12" s="3" t="str">
        <f>CONCATENATE(O12," ",P12)</f>
        <v xml:space="preserve"> </v>
      </c>
    </row>
    <row r="13" spans="1:16">
      <c r="A13" s="22" t="s">
        <v>61</v>
      </c>
      <c r="B13" s="22" t="s">
        <v>55</v>
      </c>
      <c r="C13" s="22" t="s">
        <v>56</v>
      </c>
      <c r="D13" s="2" t="s">
        <v>34</v>
      </c>
      <c r="E13" s="2" t="s">
        <v>37</v>
      </c>
      <c r="F13" s="2" t="s">
        <v>42</v>
      </c>
      <c r="G13" s="3" t="str">
        <f>CONCATENATE(O13," ",P13)</f>
        <v xml:space="preserve"> </v>
      </c>
    </row>
    <row r="14" spans="1:16">
      <c r="A14" s="22" t="s">
        <v>62</v>
      </c>
      <c r="B14" s="2" t="s">
        <v>31</v>
      </c>
      <c r="C14" s="2" t="s">
        <v>32</v>
      </c>
      <c r="D14" s="2" t="s">
        <v>35</v>
      </c>
      <c r="E14" s="2" t="s">
        <v>38</v>
      </c>
      <c r="F14" s="2" t="s">
        <v>43</v>
      </c>
      <c r="G14" s="3" t="str">
        <f>CONCATENATE(O14," ",P14)</f>
        <v xml:space="preserve"> </v>
      </c>
    </row>
    <row r="15" spans="1:16">
      <c r="G15" s="3"/>
    </row>
    <row r="16" spans="1:16">
      <c r="G16" s="3"/>
    </row>
    <row r="17" spans="7:7">
      <c r="G17" s="3"/>
    </row>
    <row r="18" spans="7:7">
      <c r="G18" s="3"/>
    </row>
    <row r="19" spans="7:7">
      <c r="G19" s="3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</vt:lpstr>
      <vt:lpstr>B</vt:lpstr>
      <vt:lpstr>C</vt:lpstr>
      <vt:lpstr>Ice Alloc</vt:lpstr>
      <vt:lpstr>Feuil3</vt:lpstr>
      <vt:lpstr>A!Print_Area</vt:lpstr>
      <vt:lpstr>B!Print_Area</vt:lpstr>
      <vt:lpstr>'C'!Print_Area</vt:lpstr>
      <vt:lpstr>'Ice Alloc'!Print_Area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Sleno</cp:lastModifiedBy>
  <cp:lastPrinted>2020-01-29T15:18:59Z</cp:lastPrinted>
  <dcterms:created xsi:type="dcterms:W3CDTF">2007-02-01T19:35:11Z</dcterms:created>
  <dcterms:modified xsi:type="dcterms:W3CDTF">2020-02-01T00:54:10Z</dcterms:modified>
</cp:coreProperties>
</file>